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НЕПРОФИЛЯ\УОБ РЕШЕНИЯ\"/>
    </mc:Choice>
  </mc:AlternateContent>
  <bookViews>
    <workbookView xWindow="0" yWindow="0" windowWidth="28800" windowHeight="12300"/>
  </bookViews>
  <sheets>
    <sheet name="Лист1" sheetId="4" r:id="rId1"/>
    <sheet name="Лист3" sheetId="3" state="hidden" r:id="rId2"/>
  </sheets>
  <definedNames>
    <definedName name="_xlnm._FilterDatabase" localSheetId="0" hidden="1">Лист1!$A$12:$X$44</definedName>
    <definedName name="_xlnm._FilterDatabase" localSheetId="1" hidden="1">Лист3!$A$1:$H$42</definedName>
    <definedName name="_xlnm.Print_Titles" localSheetId="0">Лист1!$11:$12</definedName>
    <definedName name="_xlnm.Print_Area" localSheetId="0">Лист1!$A$1:$W$49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4" i="4" l="1"/>
  <c r="R44" i="4"/>
  <c r="K43" i="4"/>
  <c r="J43" i="4"/>
  <c r="K32" i="4"/>
  <c r="J32" i="4"/>
  <c r="K30" i="4"/>
  <c r="J30" i="4"/>
  <c r="K28" i="4"/>
  <c r="J28" i="4"/>
  <c r="K18" i="4"/>
  <c r="J18" i="4"/>
  <c r="J44" i="4" l="1"/>
  <c r="K44" i="4"/>
  <c r="D42" i="3"/>
  <c r="E42" i="3"/>
  <c r="C34" i="3"/>
  <c r="C37" i="3"/>
  <c r="C40" i="3"/>
  <c r="C21" i="3"/>
  <c r="C26" i="3"/>
  <c r="C32" i="3"/>
  <c r="C19" i="3"/>
  <c r="C15" i="3"/>
  <c r="C13" i="3"/>
  <c r="C11" i="3"/>
  <c r="C9" i="3"/>
  <c r="C5" i="3"/>
  <c r="C2" i="3"/>
  <c r="C42" i="3" l="1"/>
</calcChain>
</file>

<file path=xl/sharedStrings.xml><?xml version="1.0" encoding="utf-8"?>
<sst xmlns="http://schemas.openxmlformats.org/spreadsheetml/2006/main" count="622" uniqueCount="157">
  <si>
    <t>Наименование комплекса активов</t>
  </si>
  <si>
    <t>Дагестанский РФ</t>
  </si>
  <si>
    <t>Краснодарский РФ</t>
  </si>
  <si>
    <t>-</t>
  </si>
  <si>
    <t>Тверской РФ</t>
  </si>
  <si>
    <t>Наименование регионального филиала</t>
  </si>
  <si>
    <t>Владимирский РФ</t>
  </si>
  <si>
    <t>Чеченский РФ</t>
  </si>
  <si>
    <t>Марийский РФ</t>
  </si>
  <si>
    <t>Чувашский РФ</t>
  </si>
  <si>
    <t>Оборудование по производству бетона, мобильный бетонный завод «ELKON MOBIL Master-60» 2008 года выпуска</t>
  </si>
  <si>
    <t>Камчатский РФ</t>
  </si>
  <si>
    <t>Право аренды земельного участка площадью 4440,0 +/- 23 кв.м. Категория земель: земли населенных пунктов</t>
  </si>
  <si>
    <t>Адрес: Чеченская Республика, Грозненский район, с. Комсомольское, по трассе Грозный-Аргун. Кадастровый номер 20:03:0000000:4928.</t>
  </si>
  <si>
    <t>Адрес: Чеченская Республика, Грозненский район, с. Комсомольское, по трассе Грозный-Аргун. Кадастровый номер 20:03:0000000:4929.</t>
  </si>
  <si>
    <t>Адрес: Чеченская Республика, Грозненский район, с. Комсомольское, по трассе Грозный-Аргун. Кадастровый номер 20:03:0000000:4934.</t>
  </si>
  <si>
    <t>Адрес: Чеченская Республика, Грозненский район, с. Комсомольское, по трассе Грозный-Аргун. Кадастровый номер 20:03:0000000:4931.</t>
  </si>
  <si>
    <t>Адрес: Чеченская Республика, Грозненский район, с. Комсомольское, по трассе Грозный-Аргун. Кадастровый номер 20:03:0000000:4919.</t>
  </si>
  <si>
    <t>Адрес: Чеченская Республика, Грозненский район, с. Комсомольское, по трассе Грозный-Аргун. Кадастровый номер 20:03:0000000:4920.</t>
  </si>
  <si>
    <t>Адрес: Чеченская Республика, Грозненский район, с. Комсомольское, по трассе Грозный-Аргун. Кадастровый номер 20:03:0000000:4924.</t>
  </si>
  <si>
    <t>Адрес: Республика Марий Эл, г. Йошкар-Ола, ул. Йывана Кырли, д. 42а. Кадастровый номер 12:05:0202004:2239.</t>
  </si>
  <si>
    <t>Здание торгового центра площадью 4303,5 кв.м.</t>
  </si>
  <si>
    <t>Нежилое здание площадью 107,1 кв.м.</t>
  </si>
  <si>
    <t>Земельный участок площадью 18300 кв.м. Категория земель: земли населенных пунктов. Вид разрешенного использования: для строительства лесоторговой базы, для объектов жилой застройки</t>
  </si>
  <si>
    <t>Земельный участок площадью 18640 кв.м. Категория земель: земли населенных пунктов. Вид разрешенного использования: для строительства базы по реализации строительных материалов, для объектов жилой застройки</t>
  </si>
  <si>
    <t>Адрес: Республика Марий Эл, г. Йошкар-Ола, ул. Йывана Кырли. Кадастровый номер 12:05:0202004:2217.</t>
  </si>
  <si>
    <t>Адрес: Чеченская Республика, Грозненский район, с. Комсомольское, по трассе Грозный-Аргун. Кадастровый номер 20:03:6102000:395.</t>
  </si>
  <si>
    <t>Нежилое административное здание площадью 660,5 кв.м.</t>
  </si>
  <si>
    <t xml:space="preserve">Нежилое здание предприятия торговли с кафе площадью 1470 кв.м., долевой собственностью 10/100, 45/100, 45/100 и земельный участок площадью 2558 +/- 18 кв.м., долевой собственностью 10/100, 45/100, 45/100. Адрес: Республика Марий Эл, г. Йошкар-Ола, ул. Машиностроителей, д. 11, ул. Красноармейская </t>
  </si>
  <si>
    <t>Производственный комплекс по производству бетона (нежилые здания и сооружения в количестве 7 объектов площадью 7878,4 кв.м., земельные участки в количестве 2-х объектов площадью 36940 кв.м., оборудование) Адрес: Чеченская Республика, Грозненский район, с. Комсомольское</t>
  </si>
  <si>
    <t>Нежилое помещение. Корпус хлопковой базы и сухих химикатов, площадью 4001,5 кв.м. и земельные участки в количестве 2-х объектов (площадью 31 539 +/- 36 кв.м. и 4329 +/- 24 кв.м.). Адрес: Чувашская Республика - Чувашия, г. Чебоксары, ул. Якимовская, ул. Текстильщиков</t>
  </si>
  <si>
    <t>Нежилые помещения в количестве 2-х объектов (арматурный цех площадью 113,5 кв.м. и ремонтно-механический цех площадью 712,6 кв.м.), а также земельные участки в количестве 3-х объектов общей площадью 27 260 кв. м. Адрес: Чувашская Республика - Чувашия, г. Чебоксары, ул. Якимовская, ул. Текстильщиков</t>
  </si>
  <si>
    <t>Нежилое здание, сооружение навес площадью 312,1 кв.м.</t>
  </si>
  <si>
    <t>Нежилое здание, битумохранилище объемом 2995 куб.м.</t>
  </si>
  <si>
    <t>Нежилое здание, здание производственных складов площадью 962,1 кв.м.</t>
  </si>
  <si>
    <t>Нежилое здание, цех и склад грузовых автомобилей площадью 1294 кв.м.</t>
  </si>
  <si>
    <t>Нежилое здание, цех площадью 1547,6 кв.м.</t>
  </si>
  <si>
    <t>ЦРМБ РФ</t>
  </si>
  <si>
    <t>№ п/п</t>
  </si>
  <si>
    <t>Кабардино-Балкарский РФ</t>
  </si>
  <si>
    <t xml:space="preserve">Тульский РФ </t>
  </si>
  <si>
    <t>Земельный участок площадью 393337 +/- 1098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</si>
  <si>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71:14:030501:583.</t>
  </si>
  <si>
    <t>Якутский РФ</t>
  </si>
  <si>
    <t>№ п/п комплекса активов</t>
  </si>
  <si>
    <t>ИТОГО</t>
  </si>
  <si>
    <t>Наименование непрофильного актива</t>
  </si>
  <si>
    <t>Средства идентификации непрофильного актива</t>
  </si>
  <si>
    <t xml:space="preserve">Нежилое помещение площадью 2316,4 кв.м. (подвал, этаж № 1, этаж № 2, этаж № 3, этаж № 4). Адрес: Владимирская область, МО город Владимир (городской округ) г. Владимир, ул. Студеная Гора, д. 36  </t>
  </si>
  <si>
    <t xml:space="preserve">Нежилые помещения в количестве 2-х объектов (площадью 857,9 кв.м. и 7326,5 кв.м.) и земельный участок площадью 4196 +/- 23 кв.м. Адрес: Владимирская область, г. Владимир, ул. Студеная Гора, д. 36-а  </t>
  </si>
  <si>
    <t xml:space="preserve">Фабрика по производству макаронных изделий. Адрес: Кабардино-Балкарская Республика, г. Нальчик, ул. Кабардинская, д. 145.  </t>
  </si>
  <si>
    <t xml:space="preserve">Здание торгового центра площадью 4303,5 кв.м. и право аренды земельного участка площадью 4440,0 +/- 23 кв.м. Адрес: Республика Марий Эл, г. Йошкар-Ола, ул. Йывана Кырли, д. 42а.  </t>
  </si>
  <si>
    <t xml:space="preserve">Нежилые помещения в количестве 2-х объектов (площадью 1021,8 кв. м. и 659,1 кв.м.) Адрес: Республика Марий Эл, г. Йошкар-Ола, бульвар Чавайна, д. 31.  </t>
  </si>
  <si>
    <t xml:space="preserve">Нежилые помещения в количестве 3-х объектов площадью 2354,9 кв.м. и право аренды земельного участка городской застройки площадью 30 970 кв.м. Адрес: г. Москва, ул. Ижорская  </t>
  </si>
  <si>
    <t xml:space="preserve">Земельный участок площадью 143700 +/- 133 кв.м. Адрес: Тульская область, Ленинский район, д. Малевка.  </t>
  </si>
  <si>
    <t xml:space="preserve">Земельный участок площадью 183603 +/- 3749 кв.м. Адрес: Тульская область, Ленинский район, с/пос. Ильинское, с. Осиновая гора.  </t>
  </si>
  <si>
    <t xml:space="preserve">Земельный участок площадью 252597 +/- 4398 кв.м. Адрес: Тульская область, Ленинский район, с/пос. Ильинское, с. Осиновая гора.  </t>
  </si>
  <si>
    <t xml:space="preserve">Земельный участок площадью 393337 +/- 1098 кв.м. Адрес: Тульская область, Ленинский район, с/пос. Ильинское, с. Осиновая гора.  </t>
  </si>
  <si>
    <t xml:space="preserve">Земельный участок сельскохозяйственного назначения площадью 105,98 га. Адрес: Московская область, Ногинский район, Ямкинский с.о., с. Ямкино  </t>
  </si>
  <si>
    <t xml:space="preserve">Земельный участок сельскохозяйственного назначения площадью 132,38 га. Адрес: Московская область, Ногинский район, Ямкинский с.о., с. Ямкино  </t>
  </si>
  <si>
    <t xml:space="preserve">Земельный участок сельскохозяйственного назначения площадью 167,9 га. Адрес: Московская область, Ногинский район, Ямкинский с.о., с. Ямкино  </t>
  </si>
  <si>
    <t xml:space="preserve">Земельный участок сельскохозяйственного назначения площадью 70,6 га. Адрес: Московская область, Ногинский район, Ямкинский с.о., с. Ямкино  </t>
  </si>
  <si>
    <t xml:space="preserve">Земельный участок сельскохозяйственного назначения площадью 86,11 га. Адрес: Московская область, Ногинский район, Ямкинский с.о., с. Ямкино  </t>
  </si>
  <si>
    <t xml:space="preserve">Нежилое здание (специальный компьютерный центр) площадью 3406,7 кв.м. и право субаренды земельного участка площадью 525 кв.м. Адрес: Чеченская республика, г. Грозный, проспект М.А. Эсамбаева  </t>
  </si>
  <si>
    <t xml:space="preserve">Имущественный комплекс с четырьмя нежилыми помещениями общей площадью 1329,2 кв.м. и земельный участок площадью 3297 +/- 7 кв.м. Адрес: Республика Саха (Якутия), городской округ «город Якутск», г. Якутск, ул. Новопортовская, д. 1А.  </t>
  </si>
  <si>
    <t xml:space="preserve">Незавершенный строительством многоэтажный жилой дом и земельный участок площадью 3 648 кв.м. Адрес: Республика Дагестан, г. Махачкала, пр. И. Шамиля  </t>
  </si>
  <si>
    <t>Завод "'Гелиоэнергомаш"</t>
  </si>
  <si>
    <t>Объект незавершенного строительства (нежилое здание) площадью застройки 741,9 кв.м., степень готовности объекта - 64%. Общая долевая собственность 3/5. Адрес: Камчатский край, г. Петропавловск-Камчатский, пр-кт 50 лет Октября, д. 15а</t>
  </si>
  <si>
    <t>Имущественный комплекс Крымского консеврного комбината</t>
  </si>
  <si>
    <t>Челябинский РФ</t>
  </si>
  <si>
    <t>Имущество являющееся обеспечением исполнения обязательств АО «Уралтрубмаш». Нежилые помещения, Адрес: г. Санкт-Петербург, пр. Московский, д. 186.</t>
  </si>
  <si>
    <t>Адрес: Чеченская Республика, Грозненский район, с. Комсомольское, по трассе Грозный-Аргун. Инв. № 013340001.</t>
  </si>
  <si>
    <t>Адрес: Чеченская Республика, Грозненский район, с. Комсомольское, по трассе Грозный-Аргун. Кадастровый номер 20:03:6102000:394.</t>
  </si>
  <si>
    <t>Земельные участки площадью 12142,60 кв.м. и 7482,73 кв.м. Адрес: Республика Дагестан, г. Хасавюрт, ул. Махачкалинское шоссе, сооружение 2 «А».</t>
  </si>
  <si>
    <t xml:space="preserve">Кол-во активов, шт. </t>
  </si>
  <si>
    <t>Рыночная стоимость</t>
  </si>
  <si>
    <t>Остаточная (балансовая) стоимость по состоянию на 01.09.2020</t>
  </si>
  <si>
    <t>Наименование РФ/Наименование комплекса активов</t>
  </si>
  <si>
    <t xml:space="preserve">Марийский </t>
  </si>
  <si>
    <t xml:space="preserve">Тульский  </t>
  </si>
  <si>
    <t xml:space="preserve">Чеченский </t>
  </si>
  <si>
    <t>Рыночная стоимость непрофильного актива  
(с учетом НДС), 
руб.</t>
  </si>
  <si>
    <t>№ п/п в комплексе</t>
  </si>
  <si>
    <t>Башкирский</t>
  </si>
  <si>
    <t>Нежилое помещение, общая площадь 440,1 кв. м, этаж: 2, номера на поэтажном плане: 1-40</t>
  </si>
  <si>
    <t>Адрес: Республика Башкортостан, г. Уфа, Кировский район, ул. Менделеева, дом 23а,  кадастровый номер 02:55:010910:5043</t>
  </si>
  <si>
    <t>Нежилое помещение, общая площадь 439,2 кв. м, этаж: 3, номера на поэтажном плане: 1-3</t>
  </si>
  <si>
    <t>Адрес: Республика Башкортостан, г. Уфа, Кировский район, ул. Менделеева, дом 23а,  кадастровый номер 02:55:010910:5095</t>
  </si>
  <si>
    <t>Нежилое помещение, общая площадь 434,4 кв. м, этаж: 4, номера на поэтажном плане: 1-39</t>
  </si>
  <si>
    <t>Адрес: Республика Башкортостан, г. Уфа, Кировский район, ул. Менделеева, дом 23а,  кадастровый номер 02:55:010910:5045</t>
  </si>
  <si>
    <t>Нежилое помещение, общая площадь 737,1 кв. м, этаж: 1, антресоль №1, номера на поэтажном плане: 1 этаж: 1-11, 11а, 12-24; антресоль: 25-39</t>
  </si>
  <si>
    <t>Адрес: Республика Башкортостан, г. Уфа, Кировский район, ул. Менделеева, дом 23а,  кадастровый номер 02:55:010910:5044</t>
  </si>
  <si>
    <t>Земельный участок, площадью 577 +/- 8 кв. м.</t>
  </si>
  <si>
    <t>Адрес: Республика Башкортостан, г. Уфа, Кировский район, ул. Менделеева, дом 23а,  кадастровый номер 02:55:010910:162</t>
  </si>
  <si>
    <t>Нежилые помещения общей площадью 2050,1 кв. м. и земельный участок площадью  577 +/- 8 кв. м.</t>
  </si>
  <si>
    <t>Настоящий План мероприятий по реализации непрофильных активов АО "Россельхобанк" (ежегодный план по исполнению Программы отчуждения непрофильных активов АО "Россельхозбанк") включает в себя:</t>
  </si>
  <si>
    <t>а) результаты анализа выявления непрофильных активов АО "Россельхозбанк" и экономическое обоснование (эффект) целесообразности отчуждения;</t>
  </si>
  <si>
    <t>в) способы их реализации с распределением по кварталам года.</t>
  </si>
  <si>
    <t>Информация о ходе реализации непрофильных активов размещается на сайте АО "Россельхозбанк" в информационно-телекоммуникационной сети "Интернет", а также в личном кабинете  АО "Россельхозбанк" на Межведомственном портале по управлению государственной собственностью.</t>
  </si>
  <si>
    <t>№ лота</t>
  </si>
  <si>
    <t>Срок реализации (поквартально)</t>
  </si>
  <si>
    <t>Способ реализации</t>
  </si>
  <si>
    <t>Максимальный
% снижения от начальной цены продажи</t>
  </si>
  <si>
    <t>Реализация непрофильных активов ниже остаточной (балансовой) стоимости</t>
  </si>
  <si>
    <t>Планируемый экономический эффект (финансовый результат), руб.</t>
  </si>
  <si>
    <t>Наличие рисков, связанных с реализацией непрофильного актива</t>
  </si>
  <si>
    <t xml:space="preserve">Расшифровка рисков, связанных с реализацией непрофильного актива </t>
  </si>
  <si>
    <t>Оценка критичности рисков
(существенно/
несущественно)</t>
  </si>
  <si>
    <t xml:space="preserve">Комментарии
(указываются факторы, минимизирующие выявленные риски) </t>
  </si>
  <si>
    <t>Допускается/
не допускается</t>
  </si>
  <si>
    <t>Максимальный 
% снижения 
от остаточной (балансовой) стоимости</t>
  </si>
  <si>
    <t xml:space="preserve">В случае сохранения актива на балансе в течение 1-го года </t>
  </si>
  <si>
    <t>В случае реализации актива по минимально допустимой цене</t>
  </si>
  <si>
    <t>Продажа</t>
  </si>
  <si>
    <t>Остаточная (балансовая)/
рыночная стоимость 
(что выше) по активу, руб.</t>
  </si>
  <si>
    <t>допускается</t>
  </si>
  <si>
    <t>не выявлено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</si>
  <si>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Остаточная (балансовая) и рыночная стоимости указаны с учетом НДС по всем активам, кроме акций и земельных участков. Если актив (объект) принят на баланс без учета НДС, то указывается остаточная (балансовая) стоимость данного актива (объекта), скорректированная (увеличенная) на сумму НДС.  </t>
    </r>
  </si>
  <si>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Если торги признаны несостоявшимися, Банк может заключить договор купли-продажи имущества по начальной цене продажи с единственным участником, чья заявка соответствует условиям торгов, без проведения торгов.</t>
    </r>
  </si>
  <si>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Иная начальная цена продажи предусмотрена Программой отчуждения непрофильных активов АО "Россельхозбанк".</t>
    </r>
  </si>
  <si>
    <t>Воронежский</t>
  </si>
  <si>
    <t>Нежилое помещение, общая площадь 401,5 кв. м, этаж: 2, помещение II (80-90, 92-102) ) с учетом доли земельного участка, причитающейся под 2 этаж (42 кв.м)</t>
  </si>
  <si>
    <t>Адрес: Воронежская область, г. Воронеж, пр-кт Московский, д. 19Б, кадастровый номер 36:34:0210011:1094</t>
  </si>
  <si>
    <t>Нежилое помещение, общая площадь 1090,8 кв. м, этаж: 3, помещение II (117-143,-145-149,151-158,160-166) с учетом доли земельного участка, причитающейся под 3 этаж (114 кв.м)</t>
  </si>
  <si>
    <t>Адрес: Воронежская область, г. Воронеж, пр-кт Московский, д 19Б,  кадастровый номер 36:34:0210011:1095</t>
  </si>
  <si>
    <t>2023, 2 квартал</t>
  </si>
  <si>
    <t>2023, 4 квартал</t>
  </si>
  <si>
    <t>Аукцион "на повышение"/ аукцион "на понижение"</t>
  </si>
  <si>
    <t>Нежилые помещения  2-го и 3-го этажа (площадью 401,5 кв.м и 1090,8 кв.м),  расположенные по адресу: Воронежская область, г. Воронеж, Московский проспект 19б, помещение II:  2 этаж (пом 80-90, 92-102) и 3 этаж (пом 117-143,145-149,151-158,160-166) с учетом долей земельного участка, причитающихся под 2 этаж (42 кв.м) и 3 этаж (114 кв.м.)</t>
  </si>
  <si>
    <t xml:space="preserve">Остаточная (балансовая) стоимость непрофильного актива по состоянию на 01.10.2022
(с учетом НДС), 
руб. </t>
  </si>
  <si>
    <t>План мероприятий по реализации непрофильных активов АО "Россельхозбанк"
(ежегодный план по исполнению Программы отчуждения непрофильных активов АО "Россельхозбанк")</t>
  </si>
  <si>
    <t xml:space="preserve">б) информацию о непрофильных активах, подлежащих реализации в отчетном году;
</t>
  </si>
  <si>
    <r>
      <t>Справочно</t>
    </r>
    <r>
      <rPr>
        <b/>
        <vertAlign val="superscript"/>
        <sz val="14"/>
        <color theme="1"/>
        <rFont val="Times New Roman"/>
        <family val="1"/>
        <charset val="204"/>
      </rPr>
      <t>1</t>
    </r>
  </si>
  <si>
    <r>
      <t xml:space="preserve">Способ продажи </t>
    </r>
    <r>
      <rPr>
        <b/>
        <vertAlign val="superscript"/>
        <sz val="14"/>
        <color theme="1"/>
        <rFont val="Times New Roman"/>
        <family val="1"/>
        <charset val="204"/>
      </rPr>
      <t>2</t>
    </r>
  </si>
  <si>
    <r>
      <t xml:space="preserve">Начальная цена продажи 
(с учетом НДС) </t>
    </r>
    <r>
      <rPr>
        <b/>
        <vertAlign val="superscript"/>
        <sz val="14"/>
        <color theme="1"/>
        <rFont val="Times New Roman"/>
        <family val="1"/>
        <charset val="204"/>
      </rPr>
      <t>3</t>
    </r>
  </si>
  <si>
    <t>Башкирский РФ Лот №1</t>
  </si>
  <si>
    <t>Воронежский РФ Лот №1</t>
  </si>
  <si>
    <t>Головной офис</t>
  </si>
  <si>
    <t>46 103 штуки обыкновенных именных бездокументарных акций и 9 169  штук привилегированных бездокументарных акций АО «Лужский ККЗ», в совокупности составляющих 75,597 % уставного капитала общества.</t>
  </si>
  <si>
    <t>Адрес: Ленинградская область, Лужский район, п. Толмачево.</t>
  </si>
  <si>
    <t>Реализация осуществляется в соответствии с решением Наблюдательного совета 
АО "Россельхозбанк", принимаемым с учетом директив Правительства Российской Федерации</t>
  </si>
  <si>
    <t>Головной офис 
Лот № 1</t>
  </si>
  <si>
    <t>Пакет акций АО "ЛККЗ"</t>
  </si>
  <si>
    <t>2023, 3 квартал</t>
  </si>
  <si>
    <t>Аукцион "на повышение"</t>
  </si>
  <si>
    <t xml:space="preserve">Не ниже рыночной стоимости, руб. </t>
  </si>
  <si>
    <t>3 595 911 штук обыкновенных именных бездокументарных акций АО «Рассвет», составляющих 99,03 % уставного капитала общества.</t>
  </si>
  <si>
    <t>Адрес: Ленинградская область, Лужский район, д. Ретюнь.</t>
  </si>
  <si>
    <t>Головной офис 
Лот № 2</t>
  </si>
  <si>
    <t>Пакет акций АО "Рассвет"</t>
  </si>
  <si>
    <t>Марийский РФ Лот №1</t>
  </si>
  <si>
    <t>Земельный участок площадью 252597 +/- 4398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</si>
  <si>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71:14:030501:451.</t>
  </si>
  <si>
    <t>Тульский  РФ Лот №1</t>
  </si>
  <si>
    <t>Тульский  РФ Лот №2</t>
  </si>
  <si>
    <t>Чеченский РФ Лот №1</t>
  </si>
  <si>
    <t>Приложение 5
к протоколу заседания
Наблюдательного совета АО «Россельхозбанк» 
от 28.11.2022
(протокол № 25, дата составления 30.11.2022)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</si>
</sst>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-* #,##0.000_-;\-* #,##0.000_-;_-* &quot;-&quot;??_-;_-@_-"/>
    <numFmt numFmtId="167" formatCode="0.0%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2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2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0" fillId="0" borderId="0" xfId="0" applyAlignment="1">
      <alignment horizontal="left"/>
    </xf>
    <xf numFmtId="166" fontId="0" fillId="0" borderId="0" xfId="1" applyNumberFormat="1" applyFont="1"/>
    <xf numFmtId="0" fontId="0" fillId="0" borderId="0" xfId="0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indent="1"/>
    </xf>
    <xf numFmtId="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left"/>
    </xf>
    <xf numFmtId="0" fontId="9" fillId="6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left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2" fontId="9" fillId="6" borderId="1" xfId="1" applyNumberFormat="1" applyFont="1" applyFill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/>
    <xf numFmtId="0" fontId="10" fillId="0" borderId="0" xfId="0" applyFont="1"/>
    <xf numFmtId="0" fontId="6" fillId="0" borderId="0" xfId="0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6" fillId="2" borderId="0" xfId="0" applyFont="1" applyFill="1"/>
    <xf numFmtId="0" fontId="6" fillId="3" borderId="0" xfId="0" applyFont="1" applyFill="1"/>
    <xf numFmtId="164" fontId="11" fillId="0" borderId="0" xfId="1" applyFont="1"/>
    <xf numFmtId="0" fontId="11" fillId="0" borderId="0" xfId="0" applyFont="1"/>
    <xf numFmtId="0" fontId="11" fillId="0" borderId="0" xfId="0" applyFont="1" applyFill="1"/>
    <xf numFmtId="4" fontId="11" fillId="0" borderId="0" xfId="0" applyNumberFormat="1" applyFont="1" applyFill="1"/>
    <xf numFmtId="4" fontId="11" fillId="0" borderId="0" xfId="0" applyNumberFormat="1" applyFont="1"/>
    <xf numFmtId="0" fontId="12" fillId="0" borderId="0" xfId="0" applyFont="1"/>
    <xf numFmtId="0" fontId="12" fillId="0" borderId="0" xfId="0" applyFont="1" applyFill="1" applyAlignment="1">
      <alignment horizontal="center" wrapText="1"/>
    </xf>
    <xf numFmtId="4" fontId="12" fillId="0" borderId="0" xfId="0" applyNumberFormat="1" applyFont="1" applyFill="1"/>
    <xf numFmtId="4" fontId="12" fillId="0" borderId="0" xfId="0" applyNumberFormat="1" applyFont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Border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7" fillId="2" borderId="1" xfId="5" applyFont="1" applyFill="1" applyBorder="1" applyAlignment="1">
      <alignment horizontal="center" vertical="center" wrapText="1"/>
    </xf>
    <xf numFmtId="43" fontId="17" fillId="2" borderId="1" xfId="7" applyFont="1" applyFill="1" applyBorder="1" applyAlignment="1">
      <alignment horizontal="center" vertical="center" wrapText="1"/>
    </xf>
    <xf numFmtId="0" fontId="17" fillId="2" borderId="1" xfId="6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16" applyFont="1" applyFill="1" applyBorder="1" applyAlignment="1">
      <alignment horizontal="left" vertical="center" wrapText="1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49" fontId="20" fillId="0" borderId="1" xfId="0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 wrapText="1"/>
    </xf>
    <xf numFmtId="4" fontId="18" fillId="4" borderId="1" xfId="0" applyNumberFormat="1" applyFont="1" applyFill="1" applyBorder="1" applyAlignment="1">
      <alignment horizontal="left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4" fontId="18" fillId="4" borderId="1" xfId="1" applyNumberFormat="1" applyFont="1" applyFill="1" applyBorder="1" applyAlignment="1">
      <alignment horizontal="center" vertical="center" wrapText="1"/>
    </xf>
    <xf numFmtId="43" fontId="18" fillId="4" borderId="1" xfId="7" applyFont="1" applyFill="1" applyBorder="1" applyAlignment="1">
      <alignment horizontal="center" vertical="center" wrapText="1"/>
    </xf>
    <xf numFmtId="4" fontId="18" fillId="4" borderId="1" xfId="0" applyNumberFormat="1" applyFont="1" applyFill="1" applyBorder="1" applyAlignment="1">
      <alignment horizontal="center" vertical="center" wrapText="1"/>
    </xf>
    <xf numFmtId="167" fontId="18" fillId="4" borderId="1" xfId="0" applyNumberFormat="1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center" vertical="center"/>
    </xf>
    <xf numFmtId="1" fontId="20" fillId="7" borderId="1" xfId="0" applyNumberFormat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18" fillId="7" borderId="1" xfId="0" applyFont="1" applyFill="1" applyBorder="1" applyAlignment="1">
      <alignment horizontal="center" vertical="center" wrapText="1"/>
    </xf>
    <xf numFmtId="1" fontId="18" fillId="7" borderId="1" xfId="0" applyNumberFormat="1" applyFont="1" applyFill="1" applyBorder="1" applyAlignment="1">
      <alignment horizontal="center" vertical="center" wrapText="1"/>
    </xf>
    <xf numFmtId="4" fontId="18" fillId="7" borderId="1" xfId="0" applyNumberFormat="1" applyFont="1" applyFill="1" applyBorder="1" applyAlignment="1">
      <alignment horizontal="center" vertical="center" wrapText="1"/>
    </xf>
    <xf numFmtId="49" fontId="18" fillId="7" borderId="3" xfId="0" applyNumberFormat="1" applyFont="1" applyFill="1" applyBorder="1" applyAlignment="1">
      <alignment horizontal="center" vertical="center" wrapText="1"/>
    </xf>
    <xf numFmtId="4" fontId="20" fillId="7" borderId="1" xfId="0" applyNumberFormat="1" applyFont="1" applyFill="1" applyBorder="1" applyAlignment="1">
      <alignment horizontal="center" vertical="center" wrapText="1"/>
    </xf>
    <xf numFmtId="43" fontId="18" fillId="7" borderId="1" xfId="7" applyFont="1" applyFill="1" applyBorder="1" applyAlignment="1">
      <alignment horizontal="center" vertical="center" wrapText="1"/>
    </xf>
    <xf numFmtId="167" fontId="18" fillId="7" borderId="1" xfId="0" applyNumberFormat="1" applyFont="1" applyFill="1" applyBorder="1" applyAlignment="1">
      <alignment horizontal="center" vertical="center" wrapText="1"/>
    </xf>
    <xf numFmtId="4" fontId="18" fillId="7" borderId="2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left" vertical="center" wrapText="1"/>
    </xf>
    <xf numFmtId="1" fontId="18" fillId="4" borderId="1" xfId="0" applyNumberFormat="1" applyFont="1" applyFill="1" applyBorder="1" applyAlignment="1">
      <alignment horizontal="left" vertical="center" wrapText="1"/>
    </xf>
    <xf numFmtId="49" fontId="18" fillId="4" borderId="3" xfId="0" applyNumberFormat="1" applyFont="1" applyFill="1" applyBorder="1" applyAlignment="1">
      <alignment horizontal="center" vertical="center" wrapText="1"/>
    </xf>
    <xf numFmtId="167" fontId="18" fillId="4" borderId="1" xfId="0" applyNumberFormat="1" applyFont="1" applyFill="1" applyBorder="1" applyAlignment="1">
      <alignment horizontal="center" vertical="center" wrapText="1"/>
    </xf>
    <xf numFmtId="4" fontId="18" fillId="4" borderId="4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left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1" fontId="1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4" borderId="1" xfId="0" applyFont="1" applyFill="1" applyBorder="1" applyAlignment="1" applyProtection="1">
      <alignment horizontal="left" vertical="center" wrapText="1"/>
      <protection locked="0"/>
    </xf>
    <xf numFmtId="4" fontId="20" fillId="0" borderId="2" xfId="0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13" fillId="0" borderId="0" xfId="0" applyFont="1" applyAlignment="1">
      <alignment horizontal="right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1" fontId="15" fillId="0" borderId="0" xfId="0" applyNumberFormat="1" applyFont="1" applyFill="1" applyAlignment="1">
      <alignment horizontal="center" vertical="center"/>
    </xf>
    <xf numFmtId="14" fontId="17" fillId="2" borderId="1" xfId="6" applyNumberFormat="1" applyFont="1" applyFill="1" applyBorder="1" applyAlignment="1">
      <alignment horizontal="center" vertical="center" wrapText="1"/>
    </xf>
    <xf numFmtId="0" fontId="18" fillId="2" borderId="1" xfId="6" applyFont="1" applyFill="1" applyBorder="1" applyAlignment="1">
      <alignment horizontal="center" vertical="center" wrapText="1"/>
    </xf>
    <xf numFmtId="0" fontId="18" fillId="2" borderId="1" xfId="5" applyFont="1" applyFill="1" applyBorder="1" applyAlignment="1">
      <alignment horizontal="center" vertical="center" wrapText="1"/>
    </xf>
    <xf numFmtId="0" fontId="17" fillId="2" borderId="1" xfId="6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5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67" fontId="18" fillId="4" borderId="5" xfId="0" applyNumberFormat="1" applyFont="1" applyFill="1" applyBorder="1" applyAlignment="1">
      <alignment horizontal="center" vertical="center" wrapText="1"/>
    </xf>
    <xf numFmtId="167" fontId="18" fillId="4" borderId="6" xfId="0" applyNumberFormat="1" applyFont="1" applyFill="1" applyBorder="1" applyAlignment="1">
      <alignment horizontal="center" vertical="center" wrapText="1"/>
    </xf>
    <xf numFmtId="167" fontId="18" fillId="4" borderId="4" xfId="0" applyNumberFormat="1" applyFont="1" applyFill="1" applyBorder="1" applyAlignment="1">
      <alignment horizontal="center" vertical="center" wrapText="1"/>
    </xf>
    <xf numFmtId="167" fontId="18" fillId="4" borderId="7" xfId="0" applyNumberFormat="1" applyFont="1" applyFill="1" applyBorder="1" applyAlignment="1">
      <alignment horizontal="center" vertical="center" wrapText="1"/>
    </xf>
    <xf numFmtId="167" fontId="18" fillId="4" borderId="0" xfId="0" applyNumberFormat="1" applyFont="1" applyFill="1" applyBorder="1" applyAlignment="1">
      <alignment horizontal="center" vertical="center" wrapText="1"/>
    </xf>
    <xf numFmtId="167" fontId="18" fillId="4" borderId="8" xfId="0" applyNumberFormat="1" applyFont="1" applyFill="1" applyBorder="1" applyAlignment="1">
      <alignment horizontal="center" vertical="center" wrapText="1"/>
    </xf>
    <xf numFmtId="0" fontId="20" fillId="0" borderId="0" xfId="0" applyFont="1" applyBorder="1"/>
  </cellXfs>
  <cellStyles count="17">
    <cellStyle name="Обычный" xfId="0" builtinId="0"/>
    <cellStyle name="Обычный 10 2" xfId="14"/>
    <cellStyle name="Обычный 2" xfId="2"/>
    <cellStyle name="Обычный 3" xfId="3"/>
    <cellStyle name="Обычный 4" xfId="4"/>
    <cellStyle name="Обычный 5" xfId="5"/>
    <cellStyle name="Обычный 5 2 2 2" xfId="16"/>
    <cellStyle name="Обычный 6" xfId="6"/>
    <cellStyle name="Обычный 7" xfId="13"/>
    <cellStyle name="Процентный 2" xfId="15"/>
    <cellStyle name="Финансовый" xfId="1" builtinId="3"/>
    <cellStyle name="Финансовый 2" xfId="8"/>
    <cellStyle name="Финансовый 3" xfId="9"/>
    <cellStyle name="Финансовый 4" xfId="10"/>
    <cellStyle name="Финансовый 4 2" xfId="12"/>
    <cellStyle name="Финансовый 5" xfId="11"/>
    <cellStyle name="Финансовый_Лист1" xfId="7"/>
  </cellStyles>
  <dxfs count="3">
    <dxf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3" defaultTableStyle="TableStyleMedium2" defaultPivotStyle="PivotStyleLight16">
    <tableStyle name="Стиль сводной таблицы 1" table="0" count="1">
      <tableStyleElement type="wholeTable" dxfId="2"/>
    </tableStyle>
    <tableStyle name="Стиль сводной таблицы 2" table="0" count="1">
      <tableStyleElement type="wholeTable" dxfId="1"/>
    </tableStyle>
    <tableStyle name="Стиль сводной таблицы 3" table="0" count="1">
      <tableStyleElement type="wholeTable" dxfId="0"/>
    </tableStyle>
  </tableStyles>
  <colors>
    <mruColors>
      <color rgb="FF99FF99"/>
      <color rgb="FF99FF66"/>
      <color rgb="FF66FF33"/>
      <color rgb="FFCCFF33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3"/>
  <sheetViews>
    <sheetView tabSelected="1" view="pageBreakPreview" zoomScale="50" zoomScaleNormal="100" zoomScaleSheetLayoutView="50" workbookViewId="0">
      <pane xSplit="5" ySplit="12" topLeftCell="J43" activePane="bottomRight" state="frozen"/>
      <selection pane="topRight" activeCell="F1" sqref="F1"/>
      <selection pane="bottomLeft" activeCell="A9" sqref="A9"/>
      <selection pane="bottomRight" activeCell="Q52" sqref="Q52"/>
    </sheetView>
  </sheetViews>
  <sheetFormatPr defaultColWidth="9.140625" defaultRowHeight="15.75" outlineLevelRow="2" x14ac:dyDescent="0.25"/>
  <cols>
    <col min="1" max="1" width="8.42578125" style="28" customWidth="1"/>
    <col min="2" max="2" width="14.28515625" style="28" customWidth="1"/>
    <col min="3" max="3" width="22.42578125" style="15" customWidth="1"/>
    <col min="4" max="4" width="56.7109375" style="15" customWidth="1"/>
    <col min="5" max="5" width="53.85546875" style="15" customWidth="1"/>
    <col min="6" max="6" width="22.42578125" style="15" customWidth="1"/>
    <col min="7" max="7" width="16.28515625" style="16" customWidth="1"/>
    <col min="8" max="8" width="54" style="15" customWidth="1"/>
    <col min="9" max="9" width="21.140625" style="16" customWidth="1"/>
    <col min="10" max="10" width="26" style="27" customWidth="1"/>
    <col min="11" max="11" width="25.5703125" style="27" customWidth="1"/>
    <col min="12" max="12" width="16.7109375" style="27" customWidth="1"/>
    <col min="13" max="13" width="26.28515625" style="27" customWidth="1"/>
    <col min="14" max="14" width="27.7109375" style="27" customWidth="1"/>
    <col min="15" max="15" width="21.85546875" style="27" customWidth="1"/>
    <col min="16" max="16" width="20.42578125" style="27" customWidth="1"/>
    <col min="17" max="17" width="23.140625" style="27" customWidth="1"/>
    <col min="18" max="18" width="24.5703125" style="27" customWidth="1"/>
    <col min="19" max="19" width="23.42578125" style="27" customWidth="1"/>
    <col min="20" max="20" width="21.42578125" style="27" customWidth="1"/>
    <col min="21" max="21" width="22.7109375" style="31" customWidth="1"/>
    <col min="22" max="22" width="20.5703125" style="31" customWidth="1"/>
    <col min="23" max="23" width="24.7109375" style="31" customWidth="1"/>
    <col min="24" max="16384" width="9.140625" style="15"/>
  </cols>
  <sheetData>
    <row r="1" spans="1:24" s="17" customFormat="1" ht="95.25" customHeight="1" outlineLevel="1" x14ac:dyDescent="0.25">
      <c r="A1" s="28"/>
      <c r="B1" s="28"/>
      <c r="C1" s="15"/>
      <c r="D1" s="15"/>
      <c r="E1" s="15"/>
      <c r="F1" s="15"/>
      <c r="G1" s="16"/>
      <c r="H1" s="15"/>
      <c r="I1" s="16"/>
      <c r="J1" s="23"/>
      <c r="K1" s="24"/>
      <c r="L1" s="24"/>
      <c r="M1" s="24"/>
      <c r="N1" s="24"/>
      <c r="O1" s="24"/>
      <c r="P1" s="24"/>
      <c r="Q1" s="24"/>
      <c r="R1" s="24"/>
      <c r="S1" s="24"/>
      <c r="T1" s="24"/>
      <c r="U1" s="84" t="s">
        <v>156</v>
      </c>
      <c r="V1" s="84"/>
      <c r="W1" s="84"/>
    </row>
    <row r="2" spans="1:24" s="17" customFormat="1" ht="18.75" customHeight="1" outlineLevel="1" x14ac:dyDescent="0.3">
      <c r="A2" s="28"/>
      <c r="B2" s="28"/>
      <c r="C2" s="15"/>
      <c r="D2" s="18"/>
      <c r="E2" s="15"/>
      <c r="F2" s="15"/>
      <c r="G2" s="16"/>
      <c r="H2" s="15"/>
      <c r="I2" s="16"/>
      <c r="J2" s="23"/>
      <c r="K2" s="24"/>
      <c r="L2" s="24"/>
      <c r="M2" s="24"/>
      <c r="N2" s="24"/>
      <c r="O2" s="24"/>
      <c r="P2" s="24"/>
      <c r="Q2" s="24"/>
      <c r="R2" s="24"/>
      <c r="S2" s="24"/>
      <c r="T2" s="24"/>
      <c r="U2" s="28"/>
      <c r="V2" s="28"/>
      <c r="W2" s="28"/>
    </row>
    <row r="3" spans="1:24" s="17" customFormat="1" ht="88.5" customHeight="1" x14ac:dyDescent="0.25">
      <c r="A3" s="85" t="s">
        <v>130</v>
      </c>
      <c r="B3" s="85"/>
      <c r="C3" s="86"/>
      <c r="D3" s="86"/>
      <c r="E3" s="86"/>
      <c r="F3" s="86"/>
      <c r="G3" s="87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24" s="17" customFormat="1" outlineLevel="1" x14ac:dyDescent="0.25">
      <c r="A4" s="33"/>
      <c r="B4" s="33"/>
      <c r="G4" s="20"/>
      <c r="I4" s="19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9"/>
      <c r="V4" s="29"/>
      <c r="W4" s="29"/>
    </row>
    <row r="5" spans="1:24" s="17" customFormat="1" ht="20.25" outlineLevel="1" x14ac:dyDescent="0.25">
      <c r="A5" s="35" t="s">
        <v>95</v>
      </c>
      <c r="B5" s="33"/>
      <c r="G5" s="20"/>
      <c r="I5" s="19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9"/>
      <c r="V5" s="29"/>
      <c r="W5" s="29"/>
    </row>
    <row r="6" spans="1:24" s="17" customFormat="1" ht="20.25" outlineLevel="1" x14ac:dyDescent="0.25">
      <c r="A6" s="36" t="s">
        <v>96</v>
      </c>
      <c r="B6" s="33"/>
      <c r="G6" s="20"/>
      <c r="I6" s="19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9"/>
      <c r="V6" s="29"/>
      <c r="W6" s="29"/>
    </row>
    <row r="7" spans="1:24" s="17" customFormat="1" ht="20.25" outlineLevel="1" x14ac:dyDescent="0.25">
      <c r="A7" s="36" t="s">
        <v>131</v>
      </c>
      <c r="B7" s="33"/>
      <c r="G7" s="20"/>
      <c r="I7" s="19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9"/>
      <c r="V7" s="29"/>
      <c r="W7" s="29"/>
    </row>
    <row r="8" spans="1:24" s="17" customFormat="1" ht="20.25" outlineLevel="1" x14ac:dyDescent="0.25">
      <c r="A8" s="36" t="s">
        <v>97</v>
      </c>
      <c r="B8" s="33"/>
      <c r="G8" s="20"/>
      <c r="I8" s="19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9"/>
      <c r="V8" s="29"/>
      <c r="W8" s="29"/>
    </row>
    <row r="9" spans="1:24" s="17" customFormat="1" ht="20.25" outlineLevel="1" x14ac:dyDescent="0.25">
      <c r="A9" s="35" t="s">
        <v>98</v>
      </c>
      <c r="B9" s="33"/>
      <c r="G9" s="20"/>
      <c r="I9" s="19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9"/>
      <c r="V9" s="29"/>
      <c r="W9" s="29"/>
    </row>
    <row r="10" spans="1:24" s="17" customFormat="1" outlineLevel="1" x14ac:dyDescent="0.25">
      <c r="A10" s="32"/>
      <c r="B10" s="32"/>
      <c r="G10" s="19"/>
      <c r="I10" s="19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30"/>
      <c r="V10" s="30"/>
      <c r="W10" s="30"/>
    </row>
    <row r="11" spans="1:24" s="17" customFormat="1" ht="75.75" customHeight="1" x14ac:dyDescent="0.25">
      <c r="A11" s="88" t="s">
        <v>38</v>
      </c>
      <c r="B11" s="88" t="s">
        <v>82</v>
      </c>
      <c r="C11" s="89" t="s">
        <v>5</v>
      </c>
      <c r="D11" s="90" t="s">
        <v>46</v>
      </c>
      <c r="E11" s="90" t="s">
        <v>47</v>
      </c>
      <c r="F11" s="90" t="s">
        <v>99</v>
      </c>
      <c r="G11" s="90" t="s">
        <v>44</v>
      </c>
      <c r="H11" s="90" t="s">
        <v>0</v>
      </c>
      <c r="I11" s="92" t="s">
        <v>100</v>
      </c>
      <c r="J11" s="93" t="s">
        <v>132</v>
      </c>
      <c r="K11" s="93"/>
      <c r="L11" s="94" t="s">
        <v>101</v>
      </c>
      <c r="M11" s="94" t="s">
        <v>133</v>
      </c>
      <c r="N11" s="94" t="s">
        <v>134</v>
      </c>
      <c r="O11" s="95" t="s">
        <v>102</v>
      </c>
      <c r="P11" s="91" t="s">
        <v>103</v>
      </c>
      <c r="Q11" s="91"/>
      <c r="R11" s="91" t="s">
        <v>104</v>
      </c>
      <c r="S11" s="91"/>
      <c r="T11" s="91" t="s">
        <v>105</v>
      </c>
      <c r="U11" s="91" t="s">
        <v>106</v>
      </c>
      <c r="V11" s="91" t="s">
        <v>107</v>
      </c>
      <c r="W11" s="91" t="s">
        <v>108</v>
      </c>
    </row>
    <row r="12" spans="1:24" s="21" customFormat="1" ht="207.75" customHeight="1" x14ac:dyDescent="0.25">
      <c r="A12" s="88"/>
      <c r="B12" s="88"/>
      <c r="C12" s="89"/>
      <c r="D12" s="90"/>
      <c r="E12" s="90"/>
      <c r="F12" s="90"/>
      <c r="G12" s="90"/>
      <c r="H12" s="90"/>
      <c r="I12" s="92"/>
      <c r="J12" s="38" t="s">
        <v>129</v>
      </c>
      <c r="K12" s="39" t="s">
        <v>81</v>
      </c>
      <c r="L12" s="94"/>
      <c r="M12" s="94"/>
      <c r="N12" s="94"/>
      <c r="O12" s="95"/>
      <c r="P12" s="40" t="s">
        <v>109</v>
      </c>
      <c r="Q12" s="40" t="s">
        <v>110</v>
      </c>
      <c r="R12" s="40" t="s">
        <v>111</v>
      </c>
      <c r="S12" s="40" t="s">
        <v>112</v>
      </c>
      <c r="T12" s="91"/>
      <c r="U12" s="91"/>
      <c r="V12" s="91"/>
      <c r="W12" s="91"/>
    </row>
    <row r="13" spans="1:24" s="17" customFormat="1" ht="82.5" customHeight="1" outlineLevel="2" x14ac:dyDescent="0.25">
      <c r="A13" s="41">
        <v>1</v>
      </c>
      <c r="B13" s="41">
        <v>1</v>
      </c>
      <c r="C13" s="42" t="s">
        <v>83</v>
      </c>
      <c r="D13" s="43" t="s">
        <v>84</v>
      </c>
      <c r="E13" s="43" t="s">
        <v>85</v>
      </c>
      <c r="F13" s="44"/>
      <c r="G13" s="41" t="s">
        <v>3</v>
      </c>
      <c r="H13" s="41" t="s">
        <v>3</v>
      </c>
      <c r="I13" s="45" t="s">
        <v>3</v>
      </c>
      <c r="J13" s="46">
        <v>10330053.6</v>
      </c>
      <c r="K13" s="47">
        <v>10958041</v>
      </c>
      <c r="L13" s="48" t="s">
        <v>3</v>
      </c>
      <c r="M13" s="48" t="s">
        <v>3</v>
      </c>
      <c r="N13" s="48" t="s">
        <v>3</v>
      </c>
      <c r="O13" s="48" t="s">
        <v>3</v>
      </c>
      <c r="P13" s="48" t="s">
        <v>3</v>
      </c>
      <c r="Q13" s="48" t="s">
        <v>3</v>
      </c>
      <c r="R13" s="47" t="s">
        <v>3</v>
      </c>
      <c r="S13" s="47" t="s">
        <v>3</v>
      </c>
      <c r="T13" s="48" t="s">
        <v>3</v>
      </c>
      <c r="U13" s="48" t="s">
        <v>3</v>
      </c>
      <c r="V13" s="48" t="s">
        <v>3</v>
      </c>
      <c r="W13" s="48" t="s">
        <v>3</v>
      </c>
    </row>
    <row r="14" spans="1:24" s="17" customFormat="1" ht="79.5" customHeight="1" outlineLevel="2" x14ac:dyDescent="0.25">
      <c r="A14" s="41">
        <v>2</v>
      </c>
      <c r="B14" s="41">
        <v>2</v>
      </c>
      <c r="C14" s="42" t="s">
        <v>83</v>
      </c>
      <c r="D14" s="43" t="s">
        <v>86</v>
      </c>
      <c r="E14" s="43" t="s">
        <v>87</v>
      </c>
      <c r="F14" s="44"/>
      <c r="G14" s="41" t="s">
        <v>3</v>
      </c>
      <c r="H14" s="41" t="s">
        <v>3</v>
      </c>
      <c r="I14" s="45" t="s">
        <v>3</v>
      </c>
      <c r="J14" s="46">
        <v>9808351.1999999993</v>
      </c>
      <c r="K14" s="47">
        <v>10935631</v>
      </c>
      <c r="L14" s="48" t="s">
        <v>3</v>
      </c>
      <c r="M14" s="48" t="s">
        <v>3</v>
      </c>
      <c r="N14" s="48" t="s">
        <v>3</v>
      </c>
      <c r="O14" s="48" t="s">
        <v>3</v>
      </c>
      <c r="P14" s="48" t="s">
        <v>3</v>
      </c>
      <c r="Q14" s="48" t="s">
        <v>3</v>
      </c>
      <c r="R14" s="47" t="s">
        <v>3</v>
      </c>
      <c r="S14" s="47" t="s">
        <v>3</v>
      </c>
      <c r="T14" s="48" t="s">
        <v>3</v>
      </c>
      <c r="U14" s="48" t="s">
        <v>3</v>
      </c>
      <c r="V14" s="48" t="s">
        <v>3</v>
      </c>
      <c r="W14" s="48" t="s">
        <v>3</v>
      </c>
    </row>
    <row r="15" spans="1:24" s="17" customFormat="1" ht="79.5" customHeight="1" outlineLevel="2" x14ac:dyDescent="0.25">
      <c r="A15" s="41">
        <v>3</v>
      </c>
      <c r="B15" s="41">
        <v>3</v>
      </c>
      <c r="C15" s="42" t="s">
        <v>83</v>
      </c>
      <c r="D15" s="43" t="s">
        <v>88</v>
      </c>
      <c r="E15" s="43" t="s">
        <v>89</v>
      </c>
      <c r="F15" s="44"/>
      <c r="G15" s="41" t="s">
        <v>3</v>
      </c>
      <c r="H15" s="41" t="s">
        <v>3</v>
      </c>
      <c r="I15" s="45" t="s">
        <v>3</v>
      </c>
      <c r="J15" s="46">
        <v>9716745.5999999996</v>
      </c>
      <c r="K15" s="47">
        <v>10816116</v>
      </c>
      <c r="L15" s="48" t="s">
        <v>3</v>
      </c>
      <c r="M15" s="48" t="s">
        <v>3</v>
      </c>
      <c r="N15" s="48" t="s">
        <v>3</v>
      </c>
      <c r="O15" s="48" t="s">
        <v>3</v>
      </c>
      <c r="P15" s="48" t="s">
        <v>3</v>
      </c>
      <c r="Q15" s="48" t="s">
        <v>3</v>
      </c>
      <c r="R15" s="47" t="s">
        <v>3</v>
      </c>
      <c r="S15" s="47" t="s">
        <v>3</v>
      </c>
      <c r="T15" s="48" t="s">
        <v>3</v>
      </c>
      <c r="U15" s="48" t="s">
        <v>3</v>
      </c>
      <c r="V15" s="48" t="s">
        <v>3</v>
      </c>
      <c r="W15" s="48" t="s">
        <v>3</v>
      </c>
    </row>
    <row r="16" spans="1:24" s="17" customFormat="1" ht="91.5" customHeight="1" outlineLevel="2" x14ac:dyDescent="0.25">
      <c r="A16" s="41">
        <v>4</v>
      </c>
      <c r="B16" s="41">
        <v>4</v>
      </c>
      <c r="C16" s="42" t="s">
        <v>83</v>
      </c>
      <c r="D16" s="43" t="s">
        <v>90</v>
      </c>
      <c r="E16" s="43" t="s">
        <v>91</v>
      </c>
      <c r="F16" s="44"/>
      <c r="G16" s="41" t="s">
        <v>3</v>
      </c>
      <c r="H16" s="41" t="s">
        <v>3</v>
      </c>
      <c r="I16" s="45" t="s">
        <v>3</v>
      </c>
      <c r="J16" s="46">
        <v>15456314.304</v>
      </c>
      <c r="K16" s="47">
        <v>20325514</v>
      </c>
      <c r="L16" s="48" t="s">
        <v>3</v>
      </c>
      <c r="M16" s="48" t="s">
        <v>3</v>
      </c>
      <c r="N16" s="48" t="s">
        <v>3</v>
      </c>
      <c r="O16" s="48" t="s">
        <v>3</v>
      </c>
      <c r="P16" s="48" t="s">
        <v>3</v>
      </c>
      <c r="Q16" s="48" t="s">
        <v>3</v>
      </c>
      <c r="R16" s="47" t="s">
        <v>3</v>
      </c>
      <c r="S16" s="47" t="s">
        <v>3</v>
      </c>
      <c r="T16" s="48" t="s">
        <v>3</v>
      </c>
      <c r="U16" s="48" t="s">
        <v>3</v>
      </c>
      <c r="V16" s="48" t="s">
        <v>3</v>
      </c>
      <c r="W16" s="48" t="s">
        <v>3</v>
      </c>
    </row>
    <row r="17" spans="1:23" s="17" customFormat="1" ht="88.5" customHeight="1" outlineLevel="2" x14ac:dyDescent="0.25">
      <c r="A17" s="41">
        <v>5</v>
      </c>
      <c r="B17" s="41">
        <v>5</v>
      </c>
      <c r="C17" s="42" t="s">
        <v>83</v>
      </c>
      <c r="D17" s="43" t="s">
        <v>92</v>
      </c>
      <c r="E17" s="43" t="s">
        <v>93</v>
      </c>
      <c r="F17" s="44"/>
      <c r="G17" s="41" t="s">
        <v>3</v>
      </c>
      <c r="H17" s="41" t="s">
        <v>3</v>
      </c>
      <c r="I17" s="45" t="s">
        <v>3</v>
      </c>
      <c r="J17" s="46">
        <v>2604600</v>
      </c>
      <c r="K17" s="47">
        <v>2536688</v>
      </c>
      <c r="L17" s="48" t="s">
        <v>3</v>
      </c>
      <c r="M17" s="48" t="s">
        <v>3</v>
      </c>
      <c r="N17" s="48" t="s">
        <v>3</v>
      </c>
      <c r="O17" s="48" t="s">
        <v>3</v>
      </c>
      <c r="P17" s="48" t="s">
        <v>3</v>
      </c>
      <c r="Q17" s="48" t="s">
        <v>3</v>
      </c>
      <c r="R17" s="47" t="s">
        <v>3</v>
      </c>
      <c r="S17" s="47" t="s">
        <v>3</v>
      </c>
      <c r="T17" s="48" t="s">
        <v>3</v>
      </c>
      <c r="U17" s="48" t="s">
        <v>3</v>
      </c>
      <c r="V17" s="48" t="s">
        <v>3</v>
      </c>
      <c r="W17" s="48" t="s">
        <v>3</v>
      </c>
    </row>
    <row r="18" spans="1:23" s="17" customFormat="1" ht="114.75" customHeight="1" outlineLevel="1" x14ac:dyDescent="0.25">
      <c r="A18" s="49">
        <v>1</v>
      </c>
      <c r="B18" s="49" t="s">
        <v>3</v>
      </c>
      <c r="C18" s="50" t="s">
        <v>83</v>
      </c>
      <c r="D18" s="51" t="s">
        <v>3</v>
      </c>
      <c r="E18" s="51" t="s">
        <v>3</v>
      </c>
      <c r="F18" s="50" t="s">
        <v>135</v>
      </c>
      <c r="G18" s="49">
        <v>1</v>
      </c>
      <c r="H18" s="52" t="s">
        <v>94</v>
      </c>
      <c r="I18" s="53" t="s">
        <v>125</v>
      </c>
      <c r="J18" s="54">
        <f>SUM(J13:J17)</f>
        <v>47916064.703999996</v>
      </c>
      <c r="K18" s="54">
        <f>SUM(K13:K17)</f>
        <v>55571990</v>
      </c>
      <c r="L18" s="55" t="s">
        <v>113</v>
      </c>
      <c r="M18" s="56" t="s">
        <v>127</v>
      </c>
      <c r="N18" s="56" t="s">
        <v>114</v>
      </c>
      <c r="O18" s="57">
        <v>0.34276642700316801</v>
      </c>
      <c r="P18" s="57" t="s">
        <v>115</v>
      </c>
      <c r="Q18" s="57">
        <v>0.18333165744496907</v>
      </c>
      <c r="R18" s="58">
        <v>-12551528.684000002</v>
      </c>
      <c r="S18" s="58">
        <v>-10955149.091500003</v>
      </c>
      <c r="T18" s="56" t="s">
        <v>116</v>
      </c>
      <c r="U18" s="56" t="s">
        <v>3</v>
      </c>
      <c r="V18" s="56" t="s">
        <v>3</v>
      </c>
      <c r="W18" s="56" t="s">
        <v>3</v>
      </c>
    </row>
    <row r="19" spans="1:23" s="17" customFormat="1" ht="96.75" customHeight="1" outlineLevel="2" x14ac:dyDescent="0.25">
      <c r="A19" s="59">
        <v>6</v>
      </c>
      <c r="B19" s="59">
        <v>1</v>
      </c>
      <c r="C19" s="60" t="s">
        <v>120</v>
      </c>
      <c r="D19" s="60" t="s">
        <v>121</v>
      </c>
      <c r="E19" s="60" t="s">
        <v>122</v>
      </c>
      <c r="F19" s="61"/>
      <c r="G19" s="62" t="s">
        <v>3</v>
      </c>
      <c r="H19" s="63" t="s">
        <v>3</v>
      </c>
      <c r="I19" s="64" t="s">
        <v>3</v>
      </c>
      <c r="J19" s="65">
        <v>25186338.100000001</v>
      </c>
      <c r="K19" s="65">
        <v>21694651</v>
      </c>
      <c r="L19" s="66" t="s">
        <v>3</v>
      </c>
      <c r="M19" s="63" t="s">
        <v>3</v>
      </c>
      <c r="N19" s="63" t="s">
        <v>3</v>
      </c>
      <c r="O19" s="67" t="s">
        <v>3</v>
      </c>
      <c r="P19" s="63" t="s">
        <v>3</v>
      </c>
      <c r="Q19" s="67" t="s">
        <v>3</v>
      </c>
      <c r="R19" s="63" t="s">
        <v>3</v>
      </c>
      <c r="S19" s="63" t="s">
        <v>3</v>
      </c>
      <c r="T19" s="63" t="s">
        <v>3</v>
      </c>
      <c r="U19" s="63" t="s">
        <v>3</v>
      </c>
      <c r="V19" s="63" t="s">
        <v>3</v>
      </c>
      <c r="W19" s="63" t="s">
        <v>3</v>
      </c>
    </row>
    <row r="20" spans="1:23" s="17" customFormat="1" ht="104.25" customHeight="1" outlineLevel="2" x14ac:dyDescent="0.25">
      <c r="A20" s="59">
        <v>7</v>
      </c>
      <c r="B20" s="59">
        <v>2</v>
      </c>
      <c r="C20" s="60" t="s">
        <v>120</v>
      </c>
      <c r="D20" s="60" t="s">
        <v>123</v>
      </c>
      <c r="E20" s="60" t="s">
        <v>124</v>
      </c>
      <c r="F20" s="61"/>
      <c r="G20" s="62" t="s">
        <v>3</v>
      </c>
      <c r="H20" s="63" t="s">
        <v>3</v>
      </c>
      <c r="I20" s="64" t="s">
        <v>3</v>
      </c>
      <c r="J20" s="65">
        <v>60898775.649999999</v>
      </c>
      <c r="K20" s="65">
        <v>52410758</v>
      </c>
      <c r="L20" s="66" t="s">
        <v>3</v>
      </c>
      <c r="M20" s="63" t="s">
        <v>3</v>
      </c>
      <c r="N20" s="63" t="s">
        <v>3</v>
      </c>
      <c r="O20" s="67" t="s">
        <v>3</v>
      </c>
      <c r="P20" s="63" t="s">
        <v>3</v>
      </c>
      <c r="Q20" s="67" t="s">
        <v>3</v>
      </c>
      <c r="R20" s="63" t="s">
        <v>3</v>
      </c>
      <c r="S20" s="68" t="s">
        <v>3</v>
      </c>
      <c r="T20" s="63" t="s">
        <v>3</v>
      </c>
      <c r="U20" s="63" t="s">
        <v>3</v>
      </c>
      <c r="V20" s="63" t="s">
        <v>3</v>
      </c>
      <c r="W20" s="63" t="s">
        <v>3</v>
      </c>
    </row>
    <row r="21" spans="1:23" s="17" customFormat="1" ht="195.75" customHeight="1" outlineLevel="1" x14ac:dyDescent="0.25">
      <c r="A21" s="49">
        <v>2</v>
      </c>
      <c r="B21" s="49" t="s">
        <v>3</v>
      </c>
      <c r="C21" s="50" t="s">
        <v>120</v>
      </c>
      <c r="D21" s="69"/>
      <c r="E21" s="69"/>
      <c r="F21" s="50" t="s">
        <v>136</v>
      </c>
      <c r="G21" s="49">
        <v>2</v>
      </c>
      <c r="H21" s="70" t="s">
        <v>128</v>
      </c>
      <c r="I21" s="71" t="s">
        <v>126</v>
      </c>
      <c r="J21" s="56">
        <v>86085113.75</v>
      </c>
      <c r="K21" s="56">
        <v>74105409</v>
      </c>
      <c r="L21" s="55" t="s">
        <v>113</v>
      </c>
      <c r="M21" s="56" t="s">
        <v>127</v>
      </c>
      <c r="N21" s="56" t="s">
        <v>114</v>
      </c>
      <c r="O21" s="72">
        <v>0.154</v>
      </c>
      <c r="P21" s="57" t="s">
        <v>115</v>
      </c>
      <c r="Q21" s="72">
        <v>0.154</v>
      </c>
      <c r="R21" s="56">
        <v>-25957900.333078399</v>
      </c>
      <c r="S21" s="73">
        <v>-25510029.723737333</v>
      </c>
      <c r="T21" s="56" t="s">
        <v>116</v>
      </c>
      <c r="U21" s="56" t="s">
        <v>3</v>
      </c>
      <c r="V21" s="56" t="s">
        <v>3</v>
      </c>
      <c r="W21" s="56" t="s">
        <v>3</v>
      </c>
    </row>
    <row r="22" spans="1:23" s="25" customFormat="1" ht="117.75" customHeight="1" outlineLevel="2" x14ac:dyDescent="0.25">
      <c r="A22" s="41">
        <v>8</v>
      </c>
      <c r="B22" s="41">
        <v>1</v>
      </c>
      <c r="C22" s="42" t="s">
        <v>137</v>
      </c>
      <c r="D22" s="42" t="s">
        <v>138</v>
      </c>
      <c r="E22" s="42" t="s">
        <v>139</v>
      </c>
      <c r="F22" s="74" t="s">
        <v>3</v>
      </c>
      <c r="G22" s="74" t="s">
        <v>3</v>
      </c>
      <c r="H22" s="74" t="s">
        <v>3</v>
      </c>
      <c r="I22" s="74" t="s">
        <v>3</v>
      </c>
      <c r="J22" s="46">
        <v>500950000</v>
      </c>
      <c r="K22" s="47">
        <v>1</v>
      </c>
      <c r="L22" s="47" t="s">
        <v>3</v>
      </c>
      <c r="M22" s="47" t="s">
        <v>3</v>
      </c>
      <c r="N22" s="48" t="s">
        <v>3</v>
      </c>
      <c r="O22" s="96" t="s">
        <v>140</v>
      </c>
      <c r="P22" s="97"/>
      <c r="Q22" s="97"/>
      <c r="R22" s="97"/>
      <c r="S22" s="98"/>
      <c r="T22" s="48" t="s">
        <v>3</v>
      </c>
      <c r="U22" s="48" t="s">
        <v>3</v>
      </c>
      <c r="V22" s="48" t="s">
        <v>3</v>
      </c>
      <c r="W22" s="48" t="s">
        <v>3</v>
      </c>
    </row>
    <row r="23" spans="1:23" s="25" customFormat="1" ht="102.75" customHeight="1" outlineLevel="2" x14ac:dyDescent="0.25">
      <c r="A23" s="49">
        <v>3</v>
      </c>
      <c r="B23" s="49" t="s">
        <v>3</v>
      </c>
      <c r="C23" s="50" t="s">
        <v>137</v>
      </c>
      <c r="D23" s="51" t="s">
        <v>3</v>
      </c>
      <c r="E23" s="51" t="s">
        <v>3</v>
      </c>
      <c r="F23" s="51" t="s">
        <v>141</v>
      </c>
      <c r="G23" s="49">
        <v>3</v>
      </c>
      <c r="H23" s="50" t="s">
        <v>142</v>
      </c>
      <c r="I23" s="51" t="s">
        <v>143</v>
      </c>
      <c r="J23" s="54">
        <v>500950000</v>
      </c>
      <c r="K23" s="54">
        <v>1</v>
      </c>
      <c r="L23" s="55" t="s">
        <v>113</v>
      </c>
      <c r="M23" s="56" t="s">
        <v>144</v>
      </c>
      <c r="N23" s="56" t="s">
        <v>145</v>
      </c>
      <c r="O23" s="99"/>
      <c r="P23" s="100"/>
      <c r="Q23" s="100"/>
      <c r="R23" s="100"/>
      <c r="S23" s="101"/>
      <c r="T23" s="56" t="s">
        <v>116</v>
      </c>
      <c r="U23" s="56" t="s">
        <v>3</v>
      </c>
      <c r="V23" s="56" t="s">
        <v>3</v>
      </c>
      <c r="W23" s="56" t="s">
        <v>3</v>
      </c>
    </row>
    <row r="24" spans="1:23" s="25" customFormat="1" ht="102.75" customHeight="1" outlineLevel="2" x14ac:dyDescent="0.25">
      <c r="A24" s="41">
        <v>9</v>
      </c>
      <c r="B24" s="41">
        <v>1</v>
      </c>
      <c r="C24" s="42" t="s">
        <v>137</v>
      </c>
      <c r="D24" s="42" t="s">
        <v>146</v>
      </c>
      <c r="E24" s="42" t="s">
        <v>147</v>
      </c>
      <c r="F24" s="74" t="s">
        <v>3</v>
      </c>
      <c r="G24" s="74" t="s">
        <v>3</v>
      </c>
      <c r="H24" s="74" t="s">
        <v>3</v>
      </c>
      <c r="I24" s="74" t="s">
        <v>3</v>
      </c>
      <c r="J24" s="46">
        <v>746195224.73000002</v>
      </c>
      <c r="K24" s="47">
        <v>1</v>
      </c>
      <c r="L24" s="47" t="s">
        <v>3</v>
      </c>
      <c r="M24" s="47" t="s">
        <v>3</v>
      </c>
      <c r="N24" s="48" t="s">
        <v>3</v>
      </c>
      <c r="O24" s="99"/>
      <c r="P24" s="100"/>
      <c r="Q24" s="100"/>
      <c r="R24" s="100"/>
      <c r="S24" s="101"/>
      <c r="T24" s="48" t="s">
        <v>3</v>
      </c>
      <c r="U24" s="48" t="s">
        <v>3</v>
      </c>
      <c r="V24" s="48" t="s">
        <v>3</v>
      </c>
      <c r="W24" s="48" t="s">
        <v>3</v>
      </c>
    </row>
    <row r="25" spans="1:23" s="25" customFormat="1" ht="102.75" customHeight="1" outlineLevel="2" x14ac:dyDescent="0.25">
      <c r="A25" s="49">
        <v>4</v>
      </c>
      <c r="B25" s="49" t="s">
        <v>3</v>
      </c>
      <c r="C25" s="50" t="s">
        <v>137</v>
      </c>
      <c r="D25" s="51" t="s">
        <v>3</v>
      </c>
      <c r="E25" s="51" t="s">
        <v>3</v>
      </c>
      <c r="F25" s="51" t="s">
        <v>148</v>
      </c>
      <c r="G25" s="49">
        <v>4</v>
      </c>
      <c r="H25" s="50" t="s">
        <v>149</v>
      </c>
      <c r="I25" s="51" t="s">
        <v>143</v>
      </c>
      <c r="J25" s="54">
        <v>746195224.73000002</v>
      </c>
      <c r="K25" s="54">
        <v>1</v>
      </c>
      <c r="L25" s="55" t="s">
        <v>113</v>
      </c>
      <c r="M25" s="56" t="s">
        <v>144</v>
      </c>
      <c r="N25" s="56" t="s">
        <v>145</v>
      </c>
      <c r="O25" s="99"/>
      <c r="P25" s="100"/>
      <c r="Q25" s="100"/>
      <c r="R25" s="100"/>
      <c r="S25" s="101"/>
      <c r="T25" s="56" t="s">
        <v>116</v>
      </c>
      <c r="U25" s="56" t="s">
        <v>3</v>
      </c>
      <c r="V25" s="56" t="s">
        <v>3</v>
      </c>
      <c r="W25" s="56" t="s">
        <v>3</v>
      </c>
    </row>
    <row r="26" spans="1:23" s="17" customFormat="1" ht="102.75" customHeight="1" outlineLevel="2" x14ac:dyDescent="0.25">
      <c r="A26" s="41">
        <v>10</v>
      </c>
      <c r="B26" s="41">
        <v>1</v>
      </c>
      <c r="C26" s="75" t="s">
        <v>8</v>
      </c>
      <c r="D26" s="44" t="s">
        <v>12</v>
      </c>
      <c r="E26" s="44" t="s">
        <v>25</v>
      </c>
      <c r="F26" s="44"/>
      <c r="G26" s="41" t="s">
        <v>3</v>
      </c>
      <c r="H26" s="74" t="s">
        <v>3</v>
      </c>
      <c r="I26" s="76" t="s">
        <v>3</v>
      </c>
      <c r="J26" s="46">
        <v>216445.03999999998</v>
      </c>
      <c r="K26" s="47">
        <v>10859794</v>
      </c>
      <c r="L26" s="74" t="s">
        <v>3</v>
      </c>
      <c r="M26" s="47" t="s">
        <v>3</v>
      </c>
      <c r="N26" s="74" t="s">
        <v>3</v>
      </c>
      <c r="O26" s="74" t="s">
        <v>3</v>
      </c>
      <c r="P26" s="48" t="s">
        <v>3</v>
      </c>
      <c r="Q26" s="48" t="s">
        <v>3</v>
      </c>
      <c r="R26" s="47" t="s">
        <v>3</v>
      </c>
      <c r="S26" s="47" t="s">
        <v>3</v>
      </c>
      <c r="T26" s="48" t="s">
        <v>3</v>
      </c>
      <c r="U26" s="48" t="s">
        <v>3</v>
      </c>
      <c r="V26" s="48" t="s">
        <v>3</v>
      </c>
      <c r="W26" s="48" t="s">
        <v>3</v>
      </c>
    </row>
    <row r="27" spans="1:23" s="17" customFormat="1" ht="102" customHeight="1" outlineLevel="2" x14ac:dyDescent="0.25">
      <c r="A27" s="41">
        <v>11</v>
      </c>
      <c r="B27" s="41">
        <v>2</v>
      </c>
      <c r="C27" s="75" t="s">
        <v>8</v>
      </c>
      <c r="D27" s="44" t="s">
        <v>21</v>
      </c>
      <c r="E27" s="44" t="s">
        <v>20</v>
      </c>
      <c r="F27" s="44"/>
      <c r="G27" s="41" t="s">
        <v>3</v>
      </c>
      <c r="H27" s="74" t="s">
        <v>3</v>
      </c>
      <c r="I27" s="76" t="s">
        <v>3</v>
      </c>
      <c r="J27" s="46">
        <v>61093316.459999993</v>
      </c>
      <c r="K27" s="47">
        <v>65473092</v>
      </c>
      <c r="L27" s="74" t="s">
        <v>3</v>
      </c>
      <c r="M27" s="47" t="s">
        <v>3</v>
      </c>
      <c r="N27" s="74" t="s">
        <v>3</v>
      </c>
      <c r="O27" s="74" t="s">
        <v>3</v>
      </c>
      <c r="P27" s="48" t="s">
        <v>3</v>
      </c>
      <c r="Q27" s="48" t="s">
        <v>3</v>
      </c>
      <c r="R27" s="47" t="s">
        <v>3</v>
      </c>
      <c r="S27" s="47" t="s">
        <v>3</v>
      </c>
      <c r="T27" s="48" t="s">
        <v>3</v>
      </c>
      <c r="U27" s="48" t="s">
        <v>3</v>
      </c>
      <c r="V27" s="48" t="s">
        <v>3</v>
      </c>
      <c r="W27" s="48" t="s">
        <v>3</v>
      </c>
    </row>
    <row r="28" spans="1:23" s="17" customFormat="1" ht="171" customHeight="1" outlineLevel="1" x14ac:dyDescent="0.25">
      <c r="A28" s="49">
        <v>5</v>
      </c>
      <c r="B28" s="49" t="s">
        <v>3</v>
      </c>
      <c r="C28" s="50" t="s">
        <v>78</v>
      </c>
      <c r="D28" s="51" t="s">
        <v>3</v>
      </c>
      <c r="E28" s="51" t="s">
        <v>3</v>
      </c>
      <c r="F28" s="50" t="s">
        <v>150</v>
      </c>
      <c r="G28" s="77">
        <v>5</v>
      </c>
      <c r="H28" s="78" t="s">
        <v>51</v>
      </c>
      <c r="I28" s="51" t="s">
        <v>126</v>
      </c>
      <c r="J28" s="54">
        <f>J26+J27</f>
        <v>61309761.499999993</v>
      </c>
      <c r="K28" s="54">
        <f>K26+K27</f>
        <v>76332886</v>
      </c>
      <c r="L28" s="55" t="s">
        <v>113</v>
      </c>
      <c r="M28" s="56" t="s">
        <v>127</v>
      </c>
      <c r="N28" s="56" t="s">
        <v>114</v>
      </c>
      <c r="O28" s="57">
        <v>0.5</v>
      </c>
      <c r="P28" s="57" t="s">
        <v>115</v>
      </c>
      <c r="Q28" s="57">
        <v>0.37646963960223095</v>
      </c>
      <c r="R28" s="58">
        <v>-16268962.2008</v>
      </c>
      <c r="S28" s="58">
        <v>-3794064.9938499965</v>
      </c>
      <c r="T28" s="56" t="s">
        <v>116</v>
      </c>
      <c r="U28" s="56" t="s">
        <v>3</v>
      </c>
      <c r="V28" s="56" t="s">
        <v>3</v>
      </c>
      <c r="W28" s="56" t="s">
        <v>3</v>
      </c>
    </row>
    <row r="29" spans="1:23" s="25" customFormat="1" ht="96" customHeight="1" outlineLevel="2" x14ac:dyDescent="0.25">
      <c r="A29" s="41">
        <v>12</v>
      </c>
      <c r="B29" s="41">
        <v>1</v>
      </c>
      <c r="C29" s="42" t="s">
        <v>79</v>
      </c>
      <c r="D29" s="42" t="s">
        <v>151</v>
      </c>
      <c r="E29" s="42" t="s">
        <v>152</v>
      </c>
      <c r="F29" s="42"/>
      <c r="G29" s="41" t="s">
        <v>3</v>
      </c>
      <c r="H29" s="74" t="s">
        <v>3</v>
      </c>
      <c r="I29" s="74" t="s">
        <v>3</v>
      </c>
      <c r="J29" s="46">
        <v>32832558</v>
      </c>
      <c r="K29" s="47">
        <v>26344000</v>
      </c>
      <c r="L29" s="74" t="s">
        <v>3</v>
      </c>
      <c r="M29" s="74" t="s">
        <v>3</v>
      </c>
      <c r="N29" s="74" t="s">
        <v>3</v>
      </c>
      <c r="O29" s="74" t="s">
        <v>3</v>
      </c>
      <c r="P29" s="74" t="s">
        <v>3</v>
      </c>
      <c r="Q29" s="74" t="s">
        <v>3</v>
      </c>
      <c r="R29" s="74" t="s">
        <v>3</v>
      </c>
      <c r="S29" s="74" t="s">
        <v>3</v>
      </c>
      <c r="T29" s="74" t="s">
        <v>3</v>
      </c>
      <c r="U29" s="74" t="s">
        <v>3</v>
      </c>
      <c r="V29" s="74" t="s">
        <v>3</v>
      </c>
      <c r="W29" s="74" t="s">
        <v>3</v>
      </c>
    </row>
    <row r="30" spans="1:23" s="25" customFormat="1" ht="171" customHeight="1" outlineLevel="1" x14ac:dyDescent="0.25">
      <c r="A30" s="49">
        <v>6</v>
      </c>
      <c r="B30" s="49" t="s">
        <v>3</v>
      </c>
      <c r="C30" s="50" t="s">
        <v>79</v>
      </c>
      <c r="D30" s="51" t="s">
        <v>3</v>
      </c>
      <c r="E30" s="51" t="s">
        <v>3</v>
      </c>
      <c r="F30" s="50" t="s">
        <v>153</v>
      </c>
      <c r="G30" s="49">
        <v>6</v>
      </c>
      <c r="H30" s="50" t="s">
        <v>56</v>
      </c>
      <c r="I30" s="51" t="s">
        <v>126</v>
      </c>
      <c r="J30" s="54">
        <f>J29</f>
        <v>32832558</v>
      </c>
      <c r="K30" s="56">
        <f>K29</f>
        <v>26344000</v>
      </c>
      <c r="L30" s="55" t="s">
        <v>113</v>
      </c>
      <c r="M30" s="56" t="s">
        <v>127</v>
      </c>
      <c r="N30" s="56" t="s">
        <v>114</v>
      </c>
      <c r="O30" s="57">
        <v>0.5</v>
      </c>
      <c r="P30" s="57" t="s">
        <v>115</v>
      </c>
      <c r="Q30" s="57">
        <v>0.51071433422884682</v>
      </c>
      <c r="R30" s="58">
        <v>-8628932.5299999993</v>
      </c>
      <c r="S30" s="58">
        <v>-5403752.9499999993</v>
      </c>
      <c r="T30" s="56" t="s">
        <v>116</v>
      </c>
      <c r="U30" s="56" t="s">
        <v>3</v>
      </c>
      <c r="V30" s="56" t="s">
        <v>3</v>
      </c>
      <c r="W30" s="56" t="s">
        <v>3</v>
      </c>
    </row>
    <row r="31" spans="1:23" s="17" customFormat="1" ht="96" customHeight="1" outlineLevel="2" x14ac:dyDescent="0.25">
      <c r="A31" s="41">
        <v>13</v>
      </c>
      <c r="B31" s="41">
        <v>1</v>
      </c>
      <c r="C31" s="42" t="s">
        <v>40</v>
      </c>
      <c r="D31" s="42" t="s">
        <v>41</v>
      </c>
      <c r="E31" s="42" t="s">
        <v>42</v>
      </c>
      <c r="F31" s="42"/>
      <c r="G31" s="41" t="s">
        <v>3</v>
      </c>
      <c r="H31" s="74" t="s">
        <v>3</v>
      </c>
      <c r="I31" s="76" t="s">
        <v>3</v>
      </c>
      <c r="J31" s="47">
        <v>48073648</v>
      </c>
      <c r="K31" s="47">
        <v>41022000</v>
      </c>
      <c r="L31" s="74" t="s">
        <v>3</v>
      </c>
      <c r="M31" s="74" t="s">
        <v>3</v>
      </c>
      <c r="N31" s="74" t="s">
        <v>3</v>
      </c>
      <c r="O31" s="79" t="s">
        <v>3</v>
      </c>
      <c r="P31" s="48" t="s">
        <v>3</v>
      </c>
      <c r="Q31" s="48" t="s">
        <v>3</v>
      </c>
      <c r="R31" s="47" t="s">
        <v>3</v>
      </c>
      <c r="S31" s="47" t="s">
        <v>3</v>
      </c>
      <c r="T31" s="48" t="s">
        <v>3</v>
      </c>
      <c r="U31" s="48" t="s">
        <v>3</v>
      </c>
      <c r="V31" s="48" t="s">
        <v>3</v>
      </c>
      <c r="W31" s="48" t="s">
        <v>3</v>
      </c>
    </row>
    <row r="32" spans="1:23" s="22" customFormat="1" ht="148.5" customHeight="1" outlineLevel="1" x14ac:dyDescent="0.25">
      <c r="A32" s="49">
        <v>7</v>
      </c>
      <c r="B32" s="49" t="s">
        <v>3</v>
      </c>
      <c r="C32" s="50" t="s">
        <v>79</v>
      </c>
      <c r="D32" s="51" t="s">
        <v>3</v>
      </c>
      <c r="E32" s="51" t="s">
        <v>3</v>
      </c>
      <c r="F32" s="50" t="s">
        <v>154</v>
      </c>
      <c r="G32" s="49">
        <v>7</v>
      </c>
      <c r="H32" s="50" t="s">
        <v>57</v>
      </c>
      <c r="I32" s="51" t="s">
        <v>126</v>
      </c>
      <c r="J32" s="54">
        <f>J31</f>
        <v>48073648</v>
      </c>
      <c r="K32" s="56">
        <f>K31</f>
        <v>41022000</v>
      </c>
      <c r="L32" s="55" t="s">
        <v>113</v>
      </c>
      <c r="M32" s="56" t="s">
        <v>127</v>
      </c>
      <c r="N32" s="56" t="s">
        <v>114</v>
      </c>
      <c r="O32" s="57">
        <v>0.3262729146608665</v>
      </c>
      <c r="P32" s="57" t="s">
        <v>115</v>
      </c>
      <c r="Q32" s="57">
        <v>0.29885566247194617</v>
      </c>
      <c r="R32" s="58">
        <v>-11297136.749999998</v>
      </c>
      <c r="S32" s="58">
        <v>-6450268.6999999993</v>
      </c>
      <c r="T32" s="56" t="s">
        <v>116</v>
      </c>
      <c r="U32" s="56" t="s">
        <v>3</v>
      </c>
      <c r="V32" s="56" t="s">
        <v>3</v>
      </c>
      <c r="W32" s="56" t="s">
        <v>3</v>
      </c>
    </row>
    <row r="33" spans="1:23" s="17" customFormat="1" ht="94.5" customHeight="1" outlineLevel="2" x14ac:dyDescent="0.25">
      <c r="A33" s="41">
        <v>14</v>
      </c>
      <c r="B33" s="41">
        <v>1</v>
      </c>
      <c r="C33" s="42" t="s">
        <v>7</v>
      </c>
      <c r="D33" s="42" t="s">
        <v>10</v>
      </c>
      <c r="E33" s="42" t="s">
        <v>71</v>
      </c>
      <c r="F33" s="42"/>
      <c r="G33" s="41" t="s">
        <v>3</v>
      </c>
      <c r="H33" s="74" t="s">
        <v>3</v>
      </c>
      <c r="I33" s="74" t="s">
        <v>3</v>
      </c>
      <c r="J33" s="46">
        <v>3770041.1999999997</v>
      </c>
      <c r="K33" s="47">
        <v>3985000</v>
      </c>
      <c r="L33" s="74" t="s">
        <v>3</v>
      </c>
      <c r="M33" s="74" t="s">
        <v>3</v>
      </c>
      <c r="N33" s="74" t="s">
        <v>3</v>
      </c>
      <c r="O33" s="79" t="s">
        <v>3</v>
      </c>
      <c r="P33" s="48" t="s">
        <v>3</v>
      </c>
      <c r="Q33" s="48" t="s">
        <v>3</v>
      </c>
      <c r="R33" s="47" t="s">
        <v>3</v>
      </c>
      <c r="S33" s="47" t="s">
        <v>3</v>
      </c>
      <c r="T33" s="48" t="s">
        <v>3</v>
      </c>
      <c r="U33" s="48" t="s">
        <v>3</v>
      </c>
      <c r="V33" s="48" t="s">
        <v>3</v>
      </c>
      <c r="W33" s="48" t="s">
        <v>3</v>
      </c>
    </row>
    <row r="34" spans="1:23" s="17" customFormat="1" ht="97.5" customHeight="1" outlineLevel="2" x14ac:dyDescent="0.25">
      <c r="A34" s="41">
        <v>15</v>
      </c>
      <c r="B34" s="41">
        <v>2</v>
      </c>
      <c r="C34" s="42" t="s">
        <v>7</v>
      </c>
      <c r="D34" s="42" t="s">
        <v>36</v>
      </c>
      <c r="E34" s="42" t="s">
        <v>17</v>
      </c>
      <c r="F34" s="42"/>
      <c r="G34" s="41" t="s">
        <v>3</v>
      </c>
      <c r="H34" s="74" t="s">
        <v>3</v>
      </c>
      <c r="I34" s="74" t="s">
        <v>3</v>
      </c>
      <c r="J34" s="46">
        <v>9908462.4000000004</v>
      </c>
      <c r="K34" s="47">
        <v>4899000</v>
      </c>
      <c r="L34" s="74" t="s">
        <v>3</v>
      </c>
      <c r="M34" s="74" t="s">
        <v>3</v>
      </c>
      <c r="N34" s="74" t="s">
        <v>3</v>
      </c>
      <c r="O34" s="79" t="s">
        <v>3</v>
      </c>
      <c r="P34" s="48" t="s">
        <v>3</v>
      </c>
      <c r="Q34" s="48" t="s">
        <v>3</v>
      </c>
      <c r="R34" s="47" t="s">
        <v>3</v>
      </c>
      <c r="S34" s="47" t="s">
        <v>3</v>
      </c>
      <c r="T34" s="48" t="s">
        <v>3</v>
      </c>
      <c r="U34" s="48" t="s">
        <v>3</v>
      </c>
      <c r="V34" s="48" t="s">
        <v>3</v>
      </c>
      <c r="W34" s="48" t="s">
        <v>3</v>
      </c>
    </row>
    <row r="35" spans="1:23" s="17" customFormat="1" ht="79.5" customHeight="1" outlineLevel="2" x14ac:dyDescent="0.25">
      <c r="A35" s="41">
        <v>16</v>
      </c>
      <c r="B35" s="41">
        <v>3</v>
      </c>
      <c r="C35" s="42" t="s">
        <v>7</v>
      </c>
      <c r="D35" s="42" t="s">
        <v>33</v>
      </c>
      <c r="E35" s="42" t="s">
        <v>18</v>
      </c>
      <c r="F35" s="42"/>
      <c r="G35" s="41" t="s">
        <v>3</v>
      </c>
      <c r="H35" s="74" t="s">
        <v>3</v>
      </c>
      <c r="I35" s="74" t="s">
        <v>3</v>
      </c>
      <c r="J35" s="46">
        <v>4042777.1999999997</v>
      </c>
      <c r="K35" s="47">
        <v>1999000</v>
      </c>
      <c r="L35" s="74" t="s">
        <v>3</v>
      </c>
      <c r="M35" s="74" t="s">
        <v>3</v>
      </c>
      <c r="N35" s="74" t="s">
        <v>3</v>
      </c>
      <c r="O35" s="79" t="s">
        <v>3</v>
      </c>
      <c r="P35" s="48" t="s">
        <v>3</v>
      </c>
      <c r="Q35" s="48" t="s">
        <v>3</v>
      </c>
      <c r="R35" s="47" t="s">
        <v>3</v>
      </c>
      <c r="S35" s="47" t="s">
        <v>3</v>
      </c>
      <c r="T35" s="48" t="s">
        <v>3</v>
      </c>
      <c r="U35" s="48" t="s">
        <v>3</v>
      </c>
      <c r="V35" s="48" t="s">
        <v>3</v>
      </c>
      <c r="W35" s="48" t="s">
        <v>3</v>
      </c>
    </row>
    <row r="36" spans="1:23" s="17" customFormat="1" ht="79.5" customHeight="1" outlineLevel="2" x14ac:dyDescent="0.25">
      <c r="A36" s="41">
        <v>17</v>
      </c>
      <c r="B36" s="41">
        <v>4</v>
      </c>
      <c r="C36" s="42" t="s">
        <v>7</v>
      </c>
      <c r="D36" s="42" t="s">
        <v>35</v>
      </c>
      <c r="E36" s="42" t="s">
        <v>19</v>
      </c>
      <c r="F36" s="42"/>
      <c r="G36" s="41" t="s">
        <v>3</v>
      </c>
      <c r="H36" s="74" t="s">
        <v>3</v>
      </c>
      <c r="I36" s="74" t="s">
        <v>3</v>
      </c>
      <c r="J36" s="46">
        <v>8284794</v>
      </c>
      <c r="K36" s="47">
        <v>4096000</v>
      </c>
      <c r="L36" s="74" t="s">
        <v>3</v>
      </c>
      <c r="M36" s="74" t="s">
        <v>3</v>
      </c>
      <c r="N36" s="74" t="s">
        <v>3</v>
      </c>
      <c r="O36" s="79" t="s">
        <v>3</v>
      </c>
      <c r="P36" s="48" t="s">
        <v>3</v>
      </c>
      <c r="Q36" s="48" t="s">
        <v>3</v>
      </c>
      <c r="R36" s="47" t="s">
        <v>3</v>
      </c>
      <c r="S36" s="47" t="s">
        <v>3</v>
      </c>
      <c r="T36" s="48" t="s">
        <v>3</v>
      </c>
      <c r="U36" s="48" t="s">
        <v>3</v>
      </c>
      <c r="V36" s="48" t="s">
        <v>3</v>
      </c>
      <c r="W36" s="48" t="s">
        <v>3</v>
      </c>
    </row>
    <row r="37" spans="1:23" s="17" customFormat="1" ht="79.5" customHeight="1" outlineLevel="2" x14ac:dyDescent="0.25">
      <c r="A37" s="41">
        <v>18</v>
      </c>
      <c r="B37" s="41">
        <v>5</v>
      </c>
      <c r="C37" s="42" t="s">
        <v>7</v>
      </c>
      <c r="D37" s="42" t="s">
        <v>22</v>
      </c>
      <c r="E37" s="42" t="s">
        <v>13</v>
      </c>
      <c r="F37" s="42"/>
      <c r="G37" s="41" t="s">
        <v>3</v>
      </c>
      <c r="H37" s="74" t="s">
        <v>3</v>
      </c>
      <c r="I37" s="74" t="s">
        <v>3</v>
      </c>
      <c r="J37" s="46">
        <v>685482</v>
      </c>
      <c r="K37" s="47">
        <v>339000</v>
      </c>
      <c r="L37" s="74" t="s">
        <v>3</v>
      </c>
      <c r="M37" s="74" t="s">
        <v>3</v>
      </c>
      <c r="N37" s="74" t="s">
        <v>3</v>
      </c>
      <c r="O37" s="79" t="s">
        <v>3</v>
      </c>
      <c r="P37" s="48" t="s">
        <v>3</v>
      </c>
      <c r="Q37" s="48" t="s">
        <v>3</v>
      </c>
      <c r="R37" s="47" t="s">
        <v>3</v>
      </c>
      <c r="S37" s="47" t="s">
        <v>3</v>
      </c>
      <c r="T37" s="48" t="s">
        <v>3</v>
      </c>
      <c r="U37" s="48" t="s">
        <v>3</v>
      </c>
      <c r="V37" s="48" t="s">
        <v>3</v>
      </c>
      <c r="W37" s="48" t="s">
        <v>3</v>
      </c>
    </row>
    <row r="38" spans="1:23" s="17" customFormat="1" ht="79.5" customHeight="1" outlineLevel="2" x14ac:dyDescent="0.25">
      <c r="A38" s="41">
        <v>19</v>
      </c>
      <c r="B38" s="41">
        <v>6</v>
      </c>
      <c r="C38" s="42" t="s">
        <v>7</v>
      </c>
      <c r="D38" s="42" t="s">
        <v>32</v>
      </c>
      <c r="E38" s="42" t="s">
        <v>14</v>
      </c>
      <c r="F38" s="42"/>
      <c r="G38" s="41" t="s">
        <v>3</v>
      </c>
      <c r="H38" s="74" t="s">
        <v>3</v>
      </c>
      <c r="I38" s="74" t="s">
        <v>3</v>
      </c>
      <c r="J38" s="46">
        <v>1997791.2</v>
      </c>
      <c r="K38" s="47">
        <v>988000</v>
      </c>
      <c r="L38" s="74" t="s">
        <v>3</v>
      </c>
      <c r="M38" s="74" t="s">
        <v>3</v>
      </c>
      <c r="N38" s="74" t="s">
        <v>3</v>
      </c>
      <c r="O38" s="79" t="s">
        <v>3</v>
      </c>
      <c r="P38" s="48" t="s">
        <v>3</v>
      </c>
      <c r="Q38" s="48" t="s">
        <v>3</v>
      </c>
      <c r="R38" s="47" t="s">
        <v>3</v>
      </c>
      <c r="S38" s="47" t="s">
        <v>3</v>
      </c>
      <c r="T38" s="48" t="s">
        <v>3</v>
      </c>
      <c r="U38" s="48" t="s">
        <v>3</v>
      </c>
      <c r="V38" s="48" t="s">
        <v>3</v>
      </c>
      <c r="W38" s="48" t="s">
        <v>3</v>
      </c>
    </row>
    <row r="39" spans="1:23" s="17" customFormat="1" ht="79.5" customHeight="1" outlineLevel="2" x14ac:dyDescent="0.25">
      <c r="A39" s="41">
        <v>20</v>
      </c>
      <c r="B39" s="41">
        <v>7</v>
      </c>
      <c r="C39" s="42" t="s">
        <v>7</v>
      </c>
      <c r="D39" s="42" t="s">
        <v>27</v>
      </c>
      <c r="E39" s="42" t="s">
        <v>16</v>
      </c>
      <c r="F39" s="42"/>
      <c r="G39" s="41" t="s">
        <v>3</v>
      </c>
      <c r="H39" s="74" t="s">
        <v>3</v>
      </c>
      <c r="I39" s="74" t="s">
        <v>3</v>
      </c>
      <c r="J39" s="46">
        <v>19360944</v>
      </c>
      <c r="K39" s="47">
        <v>9572000</v>
      </c>
      <c r="L39" s="74" t="s">
        <v>3</v>
      </c>
      <c r="M39" s="74" t="s">
        <v>3</v>
      </c>
      <c r="N39" s="74" t="s">
        <v>3</v>
      </c>
      <c r="O39" s="79" t="s">
        <v>3</v>
      </c>
      <c r="P39" s="48" t="s">
        <v>3</v>
      </c>
      <c r="Q39" s="48" t="s">
        <v>3</v>
      </c>
      <c r="R39" s="47" t="s">
        <v>3</v>
      </c>
      <c r="S39" s="47" t="s">
        <v>3</v>
      </c>
      <c r="T39" s="48" t="s">
        <v>3</v>
      </c>
      <c r="U39" s="48" t="s">
        <v>3</v>
      </c>
      <c r="V39" s="48" t="s">
        <v>3</v>
      </c>
      <c r="W39" s="48" t="s">
        <v>3</v>
      </c>
    </row>
    <row r="40" spans="1:23" s="17" customFormat="1" ht="79.5" customHeight="1" outlineLevel="2" x14ac:dyDescent="0.25">
      <c r="A40" s="41">
        <v>21</v>
      </c>
      <c r="B40" s="41">
        <v>8</v>
      </c>
      <c r="C40" s="42" t="s">
        <v>7</v>
      </c>
      <c r="D40" s="42" t="s">
        <v>34</v>
      </c>
      <c r="E40" s="42" t="s">
        <v>15</v>
      </c>
      <c r="F40" s="42"/>
      <c r="G40" s="41" t="s">
        <v>3</v>
      </c>
      <c r="H40" s="74" t="s">
        <v>3</v>
      </c>
      <c r="I40" s="74" t="s">
        <v>3</v>
      </c>
      <c r="J40" s="46">
        <v>6159750</v>
      </c>
      <c r="K40" s="47">
        <v>3045000</v>
      </c>
      <c r="L40" s="74" t="s">
        <v>3</v>
      </c>
      <c r="M40" s="74" t="s">
        <v>3</v>
      </c>
      <c r="N40" s="74" t="s">
        <v>3</v>
      </c>
      <c r="O40" s="79" t="s">
        <v>3</v>
      </c>
      <c r="P40" s="48" t="s">
        <v>3</v>
      </c>
      <c r="Q40" s="48" t="s">
        <v>3</v>
      </c>
      <c r="R40" s="47" t="s">
        <v>3</v>
      </c>
      <c r="S40" s="47" t="s">
        <v>3</v>
      </c>
      <c r="T40" s="48" t="s">
        <v>3</v>
      </c>
      <c r="U40" s="48" t="s">
        <v>3</v>
      </c>
      <c r="V40" s="48" t="s">
        <v>3</v>
      </c>
      <c r="W40" s="48" t="s">
        <v>3</v>
      </c>
    </row>
    <row r="41" spans="1:23" s="17" customFormat="1" ht="117" customHeight="1" outlineLevel="2" x14ac:dyDescent="0.25">
      <c r="A41" s="41">
        <v>22</v>
      </c>
      <c r="B41" s="41">
        <v>9</v>
      </c>
      <c r="C41" s="42" t="s">
        <v>7</v>
      </c>
      <c r="D41" s="42" t="s">
        <v>24</v>
      </c>
      <c r="E41" s="42" t="s">
        <v>72</v>
      </c>
      <c r="F41" s="42"/>
      <c r="G41" s="41" t="s">
        <v>3</v>
      </c>
      <c r="H41" s="74" t="s">
        <v>3</v>
      </c>
      <c r="I41" s="74" t="s">
        <v>3</v>
      </c>
      <c r="J41" s="46">
        <v>162727</v>
      </c>
      <c r="K41" s="47">
        <v>10568000</v>
      </c>
      <c r="L41" s="74" t="s">
        <v>3</v>
      </c>
      <c r="M41" s="74" t="s">
        <v>3</v>
      </c>
      <c r="N41" s="74" t="s">
        <v>3</v>
      </c>
      <c r="O41" s="79" t="s">
        <v>3</v>
      </c>
      <c r="P41" s="48" t="s">
        <v>3</v>
      </c>
      <c r="Q41" s="48" t="s">
        <v>3</v>
      </c>
      <c r="R41" s="47" t="s">
        <v>3</v>
      </c>
      <c r="S41" s="47" t="s">
        <v>3</v>
      </c>
      <c r="T41" s="48" t="s">
        <v>3</v>
      </c>
      <c r="U41" s="48" t="s">
        <v>3</v>
      </c>
      <c r="V41" s="48" t="s">
        <v>3</v>
      </c>
      <c r="W41" s="48" t="s">
        <v>3</v>
      </c>
    </row>
    <row r="42" spans="1:23" s="17" customFormat="1" ht="109.5" customHeight="1" outlineLevel="2" x14ac:dyDescent="0.25">
      <c r="A42" s="41">
        <v>23</v>
      </c>
      <c r="B42" s="41">
        <v>10</v>
      </c>
      <c r="C42" s="42" t="s">
        <v>7</v>
      </c>
      <c r="D42" s="42" t="s">
        <v>23</v>
      </c>
      <c r="E42" s="42" t="s">
        <v>26</v>
      </c>
      <c r="F42" s="42"/>
      <c r="G42" s="41" t="s">
        <v>3</v>
      </c>
      <c r="H42" s="74" t="s">
        <v>3</v>
      </c>
      <c r="I42" s="74" t="s">
        <v>3</v>
      </c>
      <c r="J42" s="46">
        <v>159759</v>
      </c>
      <c r="K42" s="47">
        <v>10375000</v>
      </c>
      <c r="L42" s="74" t="s">
        <v>3</v>
      </c>
      <c r="M42" s="74" t="s">
        <v>3</v>
      </c>
      <c r="N42" s="74" t="s">
        <v>3</v>
      </c>
      <c r="O42" s="79" t="s">
        <v>3</v>
      </c>
      <c r="P42" s="48" t="s">
        <v>3</v>
      </c>
      <c r="Q42" s="48" t="s">
        <v>3</v>
      </c>
      <c r="R42" s="47" t="s">
        <v>3</v>
      </c>
      <c r="S42" s="47" t="s">
        <v>3</v>
      </c>
      <c r="T42" s="48" t="s">
        <v>3</v>
      </c>
      <c r="U42" s="48" t="s">
        <v>3</v>
      </c>
      <c r="V42" s="48" t="s">
        <v>3</v>
      </c>
      <c r="W42" s="48" t="s">
        <v>3</v>
      </c>
    </row>
    <row r="43" spans="1:23" s="17" customFormat="1" ht="181.5" customHeight="1" outlineLevel="1" x14ac:dyDescent="0.25">
      <c r="A43" s="49">
        <v>8</v>
      </c>
      <c r="B43" s="49" t="s">
        <v>3</v>
      </c>
      <c r="C43" s="50" t="s">
        <v>80</v>
      </c>
      <c r="D43" s="51" t="s">
        <v>3</v>
      </c>
      <c r="E43" s="51" t="s">
        <v>3</v>
      </c>
      <c r="F43" s="50" t="s">
        <v>155</v>
      </c>
      <c r="G43" s="49">
        <v>8</v>
      </c>
      <c r="H43" s="50" t="s">
        <v>29</v>
      </c>
      <c r="I43" s="51" t="s">
        <v>126</v>
      </c>
      <c r="J43" s="54">
        <f>SUM(J33:J42)</f>
        <v>54532528</v>
      </c>
      <c r="K43" s="54">
        <f>SUM(K33:K42)</f>
        <v>49866000</v>
      </c>
      <c r="L43" s="55" t="s">
        <v>113</v>
      </c>
      <c r="M43" s="56" t="s">
        <v>127</v>
      </c>
      <c r="N43" s="56" t="s">
        <v>114</v>
      </c>
      <c r="O43" s="57">
        <v>0.30585495821116021</v>
      </c>
      <c r="P43" s="57" t="s">
        <v>115</v>
      </c>
      <c r="Q43" s="57">
        <v>0.3149722466060324</v>
      </c>
      <c r="R43" s="58">
        <v>-14391619.530000001</v>
      </c>
      <c r="S43" s="58">
        <v>-6734416.1619721074</v>
      </c>
      <c r="T43" s="56" t="s">
        <v>116</v>
      </c>
      <c r="U43" s="56" t="s">
        <v>3</v>
      </c>
      <c r="V43" s="56" t="s">
        <v>3</v>
      </c>
      <c r="W43" s="56" t="s">
        <v>3</v>
      </c>
    </row>
    <row r="44" spans="1:23" s="22" customFormat="1" ht="26.25" customHeight="1" x14ac:dyDescent="0.25">
      <c r="A44" s="80" t="s">
        <v>3</v>
      </c>
      <c r="B44" s="80"/>
      <c r="C44" s="81" t="s">
        <v>45</v>
      </c>
      <c r="D44" s="80" t="s">
        <v>3</v>
      </c>
      <c r="E44" s="80" t="s">
        <v>3</v>
      </c>
      <c r="F44" s="80"/>
      <c r="G44" s="80" t="s">
        <v>3</v>
      </c>
      <c r="H44" s="80" t="s">
        <v>3</v>
      </c>
      <c r="I44" s="82" t="s">
        <v>3</v>
      </c>
      <c r="J44" s="82">
        <f>J18+J21+J23+J25+J28+J30+J32+J43</f>
        <v>1577894898.684</v>
      </c>
      <c r="K44" s="82">
        <f>K18+K21+K23+K25+K28+K30+K32+K43</f>
        <v>323242287</v>
      </c>
      <c r="L44" s="82" t="s">
        <v>3</v>
      </c>
      <c r="M44" s="82" t="s">
        <v>3</v>
      </c>
      <c r="N44" s="82" t="s">
        <v>3</v>
      </c>
      <c r="O44" s="82" t="s">
        <v>3</v>
      </c>
      <c r="P44" s="82" t="s">
        <v>3</v>
      </c>
      <c r="Q44" s="82" t="s">
        <v>3</v>
      </c>
      <c r="R44" s="82">
        <f>R18+R21+R23+R25+R28+R30+R32+R43</f>
        <v>-89096080.027878404</v>
      </c>
      <c r="S44" s="82">
        <f>S18+S21+S23+S25+S28+S30+S32+S43</f>
        <v>-58847681.621059448</v>
      </c>
      <c r="T44" s="82" t="s">
        <v>3</v>
      </c>
      <c r="U44" s="82" t="s">
        <v>3</v>
      </c>
      <c r="V44" s="82" t="s">
        <v>3</v>
      </c>
      <c r="W44" s="82" t="s">
        <v>3</v>
      </c>
    </row>
    <row r="45" spans="1:23" x14ac:dyDescent="0.25">
      <c r="J45" s="23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8"/>
      <c r="V45" s="28"/>
      <c r="W45" s="28"/>
    </row>
    <row r="46" spans="1:23" ht="18.75" x14ac:dyDescent="0.25">
      <c r="A46" s="37" t="s">
        <v>117</v>
      </c>
      <c r="J46" s="23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8"/>
      <c r="V46" s="28"/>
      <c r="W46" s="28"/>
    </row>
    <row r="47" spans="1:23" ht="20.25" customHeight="1" x14ac:dyDescent="0.25">
      <c r="A47" s="37" t="s">
        <v>118</v>
      </c>
      <c r="U47" s="28"/>
      <c r="V47" s="28"/>
      <c r="W47" s="28"/>
    </row>
    <row r="48" spans="1:23" ht="18" customHeight="1" x14ac:dyDescent="0.25">
      <c r="A48" s="37" t="s">
        <v>119</v>
      </c>
    </row>
    <row r="50" spans="20:20" ht="18.75" x14ac:dyDescent="0.3">
      <c r="T50" s="102"/>
    </row>
    <row r="51" spans="20:20" ht="18.75" x14ac:dyDescent="0.3">
      <c r="T51" s="83"/>
    </row>
    <row r="52" spans="20:20" ht="18.75" x14ac:dyDescent="0.3">
      <c r="T52" s="83"/>
    </row>
    <row r="53" spans="20:20" ht="18.75" x14ac:dyDescent="0.3">
      <c r="T53" s="83"/>
    </row>
    <row r="90" spans="21:23" x14ac:dyDescent="0.25">
      <c r="U90" s="34"/>
      <c r="V90" s="34"/>
      <c r="W90" s="34"/>
    </row>
    <row r="91" spans="21:23" x14ac:dyDescent="0.25">
      <c r="U91" s="34"/>
      <c r="V91" s="34"/>
      <c r="W91" s="34"/>
    </row>
    <row r="92" spans="21:23" x14ac:dyDescent="0.25">
      <c r="U92" s="34"/>
      <c r="V92" s="34"/>
      <c r="W92" s="34"/>
    </row>
    <row r="93" spans="21:23" x14ac:dyDescent="0.25">
      <c r="U93" s="28"/>
      <c r="V93" s="28"/>
      <c r="W93" s="28"/>
    </row>
  </sheetData>
  <autoFilter ref="A12:X44"/>
  <mergeCells count="23">
    <mergeCell ref="T11:T12"/>
    <mergeCell ref="U11:U12"/>
    <mergeCell ref="N11:N12"/>
    <mergeCell ref="O11:O12"/>
    <mergeCell ref="O22:S25"/>
    <mergeCell ref="P11:Q11"/>
    <mergeCell ref="R11:S11"/>
    <mergeCell ref="U1:W1"/>
    <mergeCell ref="A3:X3"/>
    <mergeCell ref="A11:A12"/>
    <mergeCell ref="B11:B12"/>
    <mergeCell ref="C11:C12"/>
    <mergeCell ref="D11:D12"/>
    <mergeCell ref="E11:E12"/>
    <mergeCell ref="F11:F12"/>
    <mergeCell ref="G11:G12"/>
    <mergeCell ref="H11:H12"/>
    <mergeCell ref="V11:V12"/>
    <mergeCell ref="W11:W12"/>
    <mergeCell ref="I11:I12"/>
    <mergeCell ref="J11:K11"/>
    <mergeCell ref="L11:L12"/>
    <mergeCell ref="M11:M12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35" fitToHeight="2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sqref="A1:E42"/>
    </sheetView>
  </sheetViews>
  <sheetFormatPr defaultRowHeight="15" x14ac:dyDescent="0.25"/>
  <cols>
    <col min="1" max="1" width="9.140625" style="3"/>
    <col min="2" max="2" width="43" style="1" customWidth="1"/>
    <col min="3" max="3" width="7.5703125" style="3" customWidth="1"/>
    <col min="4" max="4" width="15.28515625" style="2" customWidth="1"/>
    <col min="5" max="5" width="13" style="2" customWidth="1"/>
  </cols>
  <sheetData>
    <row r="1" spans="1:8" ht="52.5" x14ac:dyDescent="0.25">
      <c r="A1" s="4" t="s">
        <v>38</v>
      </c>
      <c r="B1" s="4" t="s">
        <v>77</v>
      </c>
      <c r="C1" s="4" t="s">
        <v>74</v>
      </c>
      <c r="D1" s="4" t="s">
        <v>76</v>
      </c>
      <c r="E1" s="4" t="s">
        <v>75</v>
      </c>
    </row>
    <row r="2" spans="1:8" x14ac:dyDescent="0.25">
      <c r="A2" s="8">
        <v>1</v>
      </c>
      <c r="B2" s="9" t="s">
        <v>6</v>
      </c>
      <c r="C2" s="10">
        <f>C3+C4</f>
        <v>15</v>
      </c>
      <c r="D2" s="13">
        <v>276.21815983340002</v>
      </c>
      <c r="E2" s="13">
        <v>217.52572382999998</v>
      </c>
      <c r="H2">
        <v>1000000</v>
      </c>
    </row>
    <row r="3" spans="1:8" x14ac:dyDescent="0.25">
      <c r="A3" s="7"/>
      <c r="B3" s="5" t="s">
        <v>48</v>
      </c>
      <c r="C3" s="6">
        <v>1</v>
      </c>
      <c r="D3" s="14">
        <v>79.880221079799995</v>
      </c>
      <c r="E3" s="14">
        <v>54.520964999999997</v>
      </c>
    </row>
    <row r="4" spans="1:8" x14ac:dyDescent="0.25">
      <c r="A4" s="7"/>
      <c r="B4" s="5" t="s">
        <v>49</v>
      </c>
      <c r="C4" s="6">
        <v>14</v>
      </c>
      <c r="D4" s="14">
        <v>196.33793875360001</v>
      </c>
      <c r="E4" s="14">
        <v>163.00475882999999</v>
      </c>
    </row>
    <row r="5" spans="1:8" x14ac:dyDescent="0.25">
      <c r="A5" s="8">
        <v>2</v>
      </c>
      <c r="B5" s="9" t="s">
        <v>1</v>
      </c>
      <c r="C5" s="10">
        <f>C6+C7+C8</f>
        <v>20</v>
      </c>
      <c r="D5" s="13">
        <v>256.55808736540001</v>
      </c>
      <c r="E5" s="13">
        <v>208.11998500000001</v>
      </c>
    </row>
    <row r="6" spans="1:8" x14ac:dyDescent="0.25">
      <c r="A6" s="7"/>
      <c r="B6" s="5" t="s">
        <v>66</v>
      </c>
      <c r="C6" s="6">
        <v>16</v>
      </c>
      <c r="D6" s="14">
        <v>126.28593366</v>
      </c>
      <c r="E6" s="14">
        <v>132.37</v>
      </c>
    </row>
    <row r="7" spans="1:8" x14ac:dyDescent="0.25">
      <c r="A7" s="7"/>
      <c r="B7" s="5" t="s">
        <v>73</v>
      </c>
      <c r="C7" s="6">
        <v>2</v>
      </c>
      <c r="D7" s="14">
        <v>98.815526550000001</v>
      </c>
      <c r="E7" s="14">
        <v>45.1</v>
      </c>
    </row>
    <row r="8" spans="1:8" x14ac:dyDescent="0.25">
      <c r="A8" s="7"/>
      <c r="B8" s="5" t="s">
        <v>65</v>
      </c>
      <c r="C8" s="6">
        <v>2</v>
      </c>
      <c r="D8" s="14">
        <v>31.4566271554</v>
      </c>
      <c r="E8" s="14">
        <v>30.649985000000001</v>
      </c>
    </row>
    <row r="9" spans="1:8" x14ac:dyDescent="0.25">
      <c r="A9" s="8">
        <v>3</v>
      </c>
      <c r="B9" s="9" t="s">
        <v>39</v>
      </c>
      <c r="C9" s="10">
        <f>C10</f>
        <v>72</v>
      </c>
      <c r="D9" s="13">
        <v>106.35135608000004</v>
      </c>
      <c r="E9" s="13">
        <v>109.81440000000001</v>
      </c>
    </row>
    <row r="10" spans="1:8" x14ac:dyDescent="0.25">
      <c r="A10" s="7"/>
      <c r="B10" s="5" t="s">
        <v>50</v>
      </c>
      <c r="C10" s="6">
        <v>72</v>
      </c>
      <c r="D10" s="14">
        <v>106.35135608000004</v>
      </c>
      <c r="E10" s="14">
        <v>109.81440000000001</v>
      </c>
    </row>
    <row r="11" spans="1:8" x14ac:dyDescent="0.25">
      <c r="A11" s="8">
        <v>4</v>
      </c>
      <c r="B11" s="9" t="s">
        <v>11</v>
      </c>
      <c r="C11" s="10">
        <f>C12</f>
        <v>1</v>
      </c>
      <c r="D11" s="13">
        <v>143.68860000000001</v>
      </c>
      <c r="E11" s="13">
        <v>73.3</v>
      </c>
    </row>
    <row r="12" spans="1:8" x14ac:dyDescent="0.25">
      <c r="A12" s="7"/>
      <c r="B12" s="5" t="s">
        <v>67</v>
      </c>
      <c r="C12" s="6">
        <v>1</v>
      </c>
      <c r="D12" s="14">
        <v>143.68860000000001</v>
      </c>
      <c r="E12" s="14">
        <v>73.3</v>
      </c>
    </row>
    <row r="13" spans="1:8" x14ac:dyDescent="0.25">
      <c r="A13" s="8">
        <v>5</v>
      </c>
      <c r="B13" s="9" t="s">
        <v>2</v>
      </c>
      <c r="C13" s="10">
        <f>C14</f>
        <v>48</v>
      </c>
      <c r="D13" s="13">
        <v>130.72758251000002</v>
      </c>
      <c r="E13" s="13">
        <v>73.099999999999994</v>
      </c>
    </row>
    <row r="14" spans="1:8" x14ac:dyDescent="0.25">
      <c r="A14" s="7"/>
      <c r="B14" s="5" t="s">
        <v>68</v>
      </c>
      <c r="C14" s="6">
        <v>48</v>
      </c>
      <c r="D14" s="14">
        <v>130.72758251000002</v>
      </c>
      <c r="E14" s="14">
        <v>73.099999999999994</v>
      </c>
    </row>
    <row r="15" spans="1:8" x14ac:dyDescent="0.25">
      <c r="A15" s="8">
        <v>6</v>
      </c>
      <c r="B15" s="9" t="s">
        <v>8</v>
      </c>
      <c r="C15" s="10">
        <f>C16+C17+C18</f>
        <v>10</v>
      </c>
      <c r="D15" s="13">
        <v>313.63050292840001</v>
      </c>
      <c r="E15" s="13">
        <v>250.17964231275542</v>
      </c>
    </row>
    <row r="16" spans="1:8" x14ac:dyDescent="0.25">
      <c r="A16" s="7"/>
      <c r="B16" s="5" t="s">
        <v>51</v>
      </c>
      <c r="C16" s="6">
        <v>2</v>
      </c>
      <c r="D16" s="14">
        <v>155.62062510239997</v>
      </c>
      <c r="E16" s="14">
        <v>131.33081971327999</v>
      </c>
    </row>
    <row r="17" spans="1:5" x14ac:dyDescent="0.25">
      <c r="A17" s="7"/>
      <c r="B17" s="5" t="s">
        <v>28</v>
      </c>
      <c r="C17" s="6">
        <v>6</v>
      </c>
      <c r="D17" s="14">
        <v>46.622166453999995</v>
      </c>
      <c r="E17" s="14">
        <v>38.533974599475414</v>
      </c>
    </row>
    <row r="18" spans="1:5" x14ac:dyDescent="0.25">
      <c r="A18" s="7"/>
      <c r="B18" s="5" t="s">
        <v>52</v>
      </c>
      <c r="C18" s="6">
        <v>2</v>
      </c>
      <c r="D18" s="14">
        <v>111.387711372</v>
      </c>
      <c r="E18" s="14">
        <v>80.314847999999998</v>
      </c>
    </row>
    <row r="19" spans="1:5" x14ac:dyDescent="0.25">
      <c r="A19" s="8">
        <v>7</v>
      </c>
      <c r="B19" s="9" t="s">
        <v>4</v>
      </c>
      <c r="C19" s="10">
        <f>C20</f>
        <v>4</v>
      </c>
      <c r="D19" s="13">
        <v>54.350212053199996</v>
      </c>
      <c r="E19" s="13">
        <v>188.81928500000001</v>
      </c>
    </row>
    <row r="20" spans="1:5" x14ac:dyDescent="0.25">
      <c r="A20" s="7"/>
      <c r="B20" s="5" t="s">
        <v>53</v>
      </c>
      <c r="C20" s="6">
        <v>4</v>
      </c>
      <c r="D20" s="14">
        <v>54.350212053199996</v>
      </c>
      <c r="E20" s="14">
        <v>188.81928500000001</v>
      </c>
    </row>
    <row r="21" spans="1:5" x14ac:dyDescent="0.25">
      <c r="A21" s="8">
        <v>8</v>
      </c>
      <c r="B21" s="9" t="s">
        <v>40</v>
      </c>
      <c r="C21" s="10">
        <f>SUM(C22:C25)</f>
        <v>4</v>
      </c>
      <c r="D21" s="13">
        <v>203.30549999999999</v>
      </c>
      <c r="E21" s="13">
        <v>200.16911500000001</v>
      </c>
    </row>
    <row r="22" spans="1:5" x14ac:dyDescent="0.25">
      <c r="A22" s="7"/>
      <c r="B22" s="5" t="s">
        <v>54</v>
      </c>
      <c r="C22" s="6">
        <v>1</v>
      </c>
      <c r="D22" s="14">
        <v>27.641071</v>
      </c>
      <c r="E22" s="14">
        <v>27.729789</v>
      </c>
    </row>
    <row r="23" spans="1:5" x14ac:dyDescent="0.25">
      <c r="A23" s="7"/>
      <c r="B23" s="5" t="s">
        <v>55</v>
      </c>
      <c r="C23" s="6">
        <v>1</v>
      </c>
      <c r="D23" s="14">
        <v>43.602310000000003</v>
      </c>
      <c r="E23" s="14">
        <v>43.472999999999999</v>
      </c>
    </row>
    <row r="24" spans="1:5" x14ac:dyDescent="0.25">
      <c r="A24" s="7"/>
      <c r="B24" s="5" t="s">
        <v>56</v>
      </c>
      <c r="C24" s="6">
        <v>1</v>
      </c>
      <c r="D24" s="14">
        <v>45.685557000000003</v>
      </c>
      <c r="E24" s="14">
        <v>43.918999999999997</v>
      </c>
    </row>
    <row r="25" spans="1:5" x14ac:dyDescent="0.25">
      <c r="A25" s="7"/>
      <c r="B25" s="5" t="s">
        <v>57</v>
      </c>
      <c r="C25" s="6">
        <v>1</v>
      </c>
      <c r="D25" s="14">
        <v>86.376562000000007</v>
      </c>
      <c r="E25" s="14">
        <v>85.047325999999998</v>
      </c>
    </row>
    <row r="26" spans="1:5" x14ac:dyDescent="0.25">
      <c r="A26" s="8">
        <v>9</v>
      </c>
      <c r="B26" s="9" t="s">
        <v>37</v>
      </c>
      <c r="C26" s="10">
        <f>SUM(C27:C31)</f>
        <v>5</v>
      </c>
      <c r="D26" s="13">
        <v>224.00454199999999</v>
      </c>
      <c r="E26" s="13">
        <v>82.067174629822162</v>
      </c>
    </row>
    <row r="27" spans="1:5" x14ac:dyDescent="0.25">
      <c r="A27" s="7"/>
      <c r="B27" s="5" t="s">
        <v>58</v>
      </c>
      <c r="C27" s="6">
        <v>1</v>
      </c>
      <c r="D27" s="14">
        <v>43.408785999999999</v>
      </c>
      <c r="E27" s="14">
        <v>15.607144197043061</v>
      </c>
    </row>
    <row r="28" spans="1:5" x14ac:dyDescent="0.25">
      <c r="A28" s="7"/>
      <c r="B28" s="5" t="s">
        <v>59</v>
      </c>
      <c r="C28" s="6">
        <v>1</v>
      </c>
      <c r="D28" s="14">
        <v>51.755673999999999</v>
      </c>
      <c r="E28" s="14">
        <v>19.065525407754926</v>
      </c>
    </row>
    <row r="29" spans="1:5" x14ac:dyDescent="0.25">
      <c r="A29" s="7"/>
      <c r="B29" s="5" t="s">
        <v>60</v>
      </c>
      <c r="C29" s="6">
        <v>1</v>
      </c>
      <c r="D29" s="14">
        <v>62.516762</v>
      </c>
      <c r="E29" s="14">
        <v>23.613143461610132</v>
      </c>
    </row>
    <row r="30" spans="1:5" x14ac:dyDescent="0.25">
      <c r="A30" s="7"/>
      <c r="B30" s="5" t="s">
        <v>61</v>
      </c>
      <c r="C30" s="6">
        <v>1</v>
      </c>
      <c r="D30" s="14">
        <v>30.251595999999999</v>
      </c>
      <c r="E30" s="14">
        <v>10.834338474967511</v>
      </c>
    </row>
    <row r="31" spans="1:5" x14ac:dyDescent="0.25">
      <c r="A31" s="7"/>
      <c r="B31" s="5" t="s">
        <v>62</v>
      </c>
      <c r="C31" s="6">
        <v>1</v>
      </c>
      <c r="D31" s="14">
        <v>36.071724000000003</v>
      </c>
      <c r="E31" s="14">
        <v>12.947023088446528</v>
      </c>
    </row>
    <row r="32" spans="1:5" x14ac:dyDescent="0.25">
      <c r="A32" s="8">
        <v>10</v>
      </c>
      <c r="B32" s="9" t="s">
        <v>69</v>
      </c>
      <c r="C32" s="10">
        <f>C33</f>
        <v>2</v>
      </c>
      <c r="D32" s="13">
        <v>43.500246755999996</v>
      </c>
      <c r="E32" s="13">
        <v>48.506999999999998</v>
      </c>
    </row>
    <row r="33" spans="1:5" x14ac:dyDescent="0.25">
      <c r="A33" s="7"/>
      <c r="B33" s="5" t="s">
        <v>70</v>
      </c>
      <c r="C33" s="6">
        <v>2</v>
      </c>
      <c r="D33" s="14">
        <v>43.500246755999996</v>
      </c>
      <c r="E33" s="14">
        <v>48.506999999999998</v>
      </c>
    </row>
    <row r="34" spans="1:5" x14ac:dyDescent="0.25">
      <c r="A34" s="8">
        <v>11</v>
      </c>
      <c r="B34" s="9" t="s">
        <v>7</v>
      </c>
      <c r="C34" s="10">
        <f>C35+C36</f>
        <v>12</v>
      </c>
      <c r="D34" s="13">
        <v>125.01012082999998</v>
      </c>
      <c r="E34" s="13">
        <v>160.96192998000001</v>
      </c>
    </row>
    <row r="35" spans="1:5" x14ac:dyDescent="0.25">
      <c r="A35" s="7"/>
      <c r="B35" s="5" t="s">
        <v>63</v>
      </c>
      <c r="C35" s="6">
        <v>2</v>
      </c>
      <c r="D35" s="14">
        <v>66.116539879999991</v>
      </c>
      <c r="E35" s="14">
        <v>94.905406980000009</v>
      </c>
    </row>
    <row r="36" spans="1:5" x14ac:dyDescent="0.25">
      <c r="A36" s="7"/>
      <c r="B36" s="5" t="s">
        <v>29</v>
      </c>
      <c r="C36" s="6">
        <v>10</v>
      </c>
      <c r="D36" s="14">
        <v>58.893580949999993</v>
      </c>
      <c r="E36" s="14">
        <v>66.056522999999999</v>
      </c>
    </row>
    <row r="37" spans="1:5" x14ac:dyDescent="0.25">
      <c r="A37" s="8">
        <v>12</v>
      </c>
      <c r="B37" s="9" t="s">
        <v>9</v>
      </c>
      <c r="C37" s="10">
        <f>C38+C39</f>
        <v>8</v>
      </c>
      <c r="D37" s="13">
        <v>90.083620480000008</v>
      </c>
      <c r="E37" s="13">
        <v>87.970475018671607</v>
      </c>
    </row>
    <row r="38" spans="1:5" x14ac:dyDescent="0.25">
      <c r="A38" s="7"/>
      <c r="B38" s="5" t="s">
        <v>30</v>
      </c>
      <c r="C38" s="6">
        <v>3</v>
      </c>
      <c r="D38" s="14">
        <v>57.399121940000001</v>
      </c>
      <c r="E38" s="14">
        <v>56.235669344648457</v>
      </c>
    </row>
    <row r="39" spans="1:5" x14ac:dyDescent="0.25">
      <c r="A39" s="7"/>
      <c r="B39" s="5" t="s">
        <v>31</v>
      </c>
      <c r="C39" s="6">
        <v>5</v>
      </c>
      <c r="D39" s="14">
        <v>32.68449854</v>
      </c>
      <c r="E39" s="14">
        <v>31.734805674023139</v>
      </c>
    </row>
    <row r="40" spans="1:5" x14ac:dyDescent="0.25">
      <c r="A40" s="8">
        <v>13</v>
      </c>
      <c r="B40" s="9" t="s">
        <v>43</v>
      </c>
      <c r="C40" s="10">
        <f>C41</f>
        <v>5</v>
      </c>
      <c r="D40" s="13">
        <v>54.665979999999998</v>
      </c>
      <c r="E40" s="13">
        <v>53.412999999999997</v>
      </c>
    </row>
    <row r="41" spans="1:5" x14ac:dyDescent="0.25">
      <c r="A41" s="7"/>
      <c r="B41" s="5" t="s">
        <v>64</v>
      </c>
      <c r="C41" s="6">
        <v>5</v>
      </c>
      <c r="D41" s="14">
        <v>54.665979999999998</v>
      </c>
      <c r="E41" s="14">
        <v>53.412999999999997</v>
      </c>
    </row>
    <row r="42" spans="1:5" x14ac:dyDescent="0.25">
      <c r="A42" s="4"/>
      <c r="B42" s="11" t="s">
        <v>45</v>
      </c>
      <c r="C42" s="4">
        <f>SUM(C2:C41)/2</f>
        <v>206</v>
      </c>
      <c r="D42" s="12">
        <f t="shared" ref="D42:E42" si="0">SUM(D2:D41)/2</f>
        <v>2022.0945108363994</v>
      </c>
      <c r="E42" s="12">
        <f t="shared" si="0"/>
        <v>1753.9477307712491</v>
      </c>
    </row>
  </sheetData>
  <autoFilter ref="A1:H4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Лист3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Бахшиян Арсен Карэнович</dc:creator>
  <cp:lastModifiedBy>Савельева Анжелика Валерьевна</cp:lastModifiedBy>
  <cp:lastPrinted>2022-10-25T18:22:33Z</cp:lastPrinted>
  <dcterms:created xsi:type="dcterms:W3CDTF">2019-08-19T08:17:22Z</dcterms:created>
  <dcterms:modified xsi:type="dcterms:W3CDTF">2022-11-30T12:04:41Z</dcterms:modified>
</cp:coreProperties>
</file>