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ПНА l НПА\ПОРТФЕЛЬ\Бикин С.В\!c 08.07.2024\!Письма\61. Обновление информации на сайт\"/>
    </mc:Choice>
  </mc:AlternateContent>
  <bookViews>
    <workbookView xWindow="360" yWindow="15" windowWidth="20955" windowHeight="9720"/>
  </bookViews>
  <sheets>
    <sheet name="Условия" sheetId="1" r:id="rId1"/>
  </sheets>
  <definedNames>
    <definedName name="_xlnm._FilterDatabase" localSheetId="0" hidden="1">Условия!$A$9:$M$35</definedName>
    <definedName name="Print_Titles" localSheetId="0">Условия!$6:$9</definedName>
    <definedName name="_xlnm.Print_Area" localSheetId="0">Условия!$B$1:$M$35</definedName>
  </definedNames>
  <calcPr calcId="162913"/>
</workbook>
</file>

<file path=xl/calcChain.xml><?xml version="1.0" encoding="utf-8"?>
<calcChain xmlns="http://schemas.openxmlformats.org/spreadsheetml/2006/main">
  <c r="H35" i="1" l="1"/>
  <c r="F35" i="1"/>
  <c r="B35" i="1"/>
  <c r="A35" i="1"/>
  <c r="A34" i="1"/>
  <c r="A33" i="1"/>
  <c r="A32" i="1"/>
  <c r="A31" i="1"/>
  <c r="F30" i="1"/>
  <c r="A30" i="1"/>
  <c r="A29" i="1"/>
  <c r="F28" i="1"/>
  <c r="A28" i="1"/>
  <c r="A27" i="1"/>
  <c r="A26" i="1"/>
  <c r="A25" i="1"/>
  <c r="F24" i="1"/>
  <c r="A24" i="1"/>
  <c r="F23" i="1"/>
  <c r="A23" i="1"/>
  <c r="A22" i="1"/>
  <c r="F21" i="1"/>
  <c r="A21" i="1"/>
  <c r="F20" i="1"/>
  <c r="A20" i="1"/>
  <c r="A19" i="1"/>
  <c r="F18" i="1"/>
  <c r="A18" i="1"/>
  <c r="A17" i="1"/>
  <c r="F16" i="1"/>
  <c r="A16" i="1"/>
  <c r="A15" i="1"/>
  <c r="A14" i="1"/>
  <c r="F13" i="1"/>
  <c r="A13" i="1"/>
  <c r="A12" i="1"/>
  <c r="A11" i="1"/>
  <c r="F10" i="1"/>
  <c r="A10" i="1"/>
  <c r="L35" i="1" l="1"/>
  <c r="I35" i="1"/>
  <c r="F12" i="1" l="1"/>
  <c r="F11" i="1"/>
  <c r="F15" i="1" l="1"/>
  <c r="B10" i="1"/>
  <c r="B11" i="1" s="1"/>
  <c r="F14" i="1"/>
  <c r="B12" i="1" l="1"/>
  <c r="F17" i="1"/>
  <c r="F19" i="1" l="1"/>
  <c r="F22" i="1" l="1"/>
  <c r="F26" i="1" l="1"/>
  <c r="F25" i="1"/>
  <c r="F27" i="1" s="1"/>
  <c r="B13" i="1"/>
  <c r="B14" i="1" s="1"/>
  <c r="B15" i="1" s="1"/>
  <c r="B16" i="1" s="1"/>
  <c r="B17" i="1" l="1"/>
  <c r="F29" i="1" l="1"/>
  <c r="B18" i="1"/>
  <c r="F31" i="1" l="1"/>
  <c r="F33" i="1" s="1"/>
  <c r="F32" i="1"/>
  <c r="B19" i="1"/>
  <c r="B20" i="1" s="1"/>
  <c r="B21" i="1" s="1"/>
  <c r="F34" i="1" l="1"/>
  <c r="B22" i="1"/>
  <c r="B23" i="1" l="1"/>
  <c r="B24" i="1" s="1"/>
  <c r="B25" i="1" s="1"/>
  <c r="B26" i="1" s="1"/>
  <c r="B27" i="1" s="1"/>
  <c r="B28" i="1" l="1"/>
  <c r="B29" i="1" l="1"/>
  <c r="B30" i="1" l="1"/>
  <c r="B31" i="1" l="1"/>
  <c r="B32" i="1" s="1"/>
  <c r="B33" i="1" l="1"/>
  <c r="B34" i="1" s="1"/>
</calcChain>
</file>

<file path=xl/sharedStrings.xml><?xml version="1.0" encoding="utf-8"?>
<sst xmlns="http://schemas.openxmlformats.org/spreadsheetml/2006/main" count="242" uniqueCount="68">
  <si>
    <t>№ п/п</t>
  </si>
  <si>
    <t>Наименование регионального филиала</t>
  </si>
  <si>
    <t>Наименование актива</t>
  </si>
  <si>
    <t>Средства идентификации актива</t>
  </si>
  <si>
    <t>№ п/п комплекса активов</t>
  </si>
  <si>
    <t>Наименование комплекса активов</t>
  </si>
  <si>
    <t>Прямая продажа</t>
  </si>
  <si>
    <t>Способ продажи</t>
  </si>
  <si>
    <t>Цена продажи (не менее)
(с учетом НДС), руб.</t>
  </si>
  <si>
    <t>Начальная цена продажи
(с учетом НДС), руб.</t>
  </si>
  <si>
    <t>Цена отсечения  
(с учетом НДС), руб.
(для аукциона "на понижение")</t>
  </si>
  <si>
    <t>-</t>
  </si>
  <si>
    <t>Дагестанский РФ</t>
  </si>
  <si>
    <t>Жилой дом площадью 286,0 кв.м.</t>
  </si>
  <si>
    <t>Адрес: Республика Дагестан, Хасавюртовский район, с. Ботаюрт. Кадастровый номер 05:05:000009:1176.</t>
  </si>
  <si>
    <t>Земельный участок площадью 1750 кв.м. Категория земель: земли населенных пунктов</t>
  </si>
  <si>
    <t>Адрес: Республика Дагестан, Хасавюртовский район, с. Ботаюрт. Кадастровый номер 05:05:000009:1106.</t>
  </si>
  <si>
    <t>Жилой дом площадью 286,0 кв.м. и земельный участок площадью 1750 кв.м. Адрес: Республика Дагестан, Хасавюртовский район, с. Ботаюрт</t>
  </si>
  <si>
    <t>Жилой дом площадью 222,7 кв.м.</t>
  </si>
  <si>
    <t>Адрес: Республика Дагестан, Новолакский район, с. Новомехельта, дом. Кадастровый номер 05:15:000004:895.</t>
  </si>
  <si>
    <t>Земельный участок площадью 1975 +/- 16 кв.м. Категория земель: земли населенных пунктов, для ведения личного подсобного хозяйства</t>
  </si>
  <si>
    <t>Адрес: Республика Дагестан, Новолакский район, с. Новомехельта, участок. Кадастровый номер 05:15:000004:661.</t>
  </si>
  <si>
    <t>Жилой дом площадью 222,7 кв.м. и земельный участок площадью 1975 +/- 16 кв.м. Адрес: Республика Дагестан, Новолакский район, с. Новомехельта.</t>
  </si>
  <si>
    <t>Ивановский РФ</t>
  </si>
  <si>
    <t>Земельный участок площадью 100000 +/- 221 кв.м. Категория земель: земли населенных пунктов, ИЖС</t>
  </si>
  <si>
    <t>Адрес: Нижегородская область, Арзамасский район, земли ОАО "Шатовское", поле № 2, севооборот 6. Кадастровый номер 52:41:1901001:212.</t>
  </si>
  <si>
    <t>Земельный участок площадью 100000 +/- 221 кв.м. Категория земель: земли населенных пунктов, ИЖС. Адрес: Нижегородская область, Арзамасский район, земли ОАО "Шатовское", поле № 2, севооборот 6. Кадастровый номер 52:41:1901001:212.</t>
  </si>
  <si>
    <t>Красноярский РФ</t>
  </si>
  <si>
    <t>Квартира площадью 33,3 кв.м. (право требования).</t>
  </si>
  <si>
    <t>Адрес: г. Красноярск, Советский район, 6 мкрн. жилого района "Солнечный", д. 2, кв. 161. Кадастровый номер отсутствует.</t>
  </si>
  <si>
    <t>Квартира площадью 33,3 кв.м. (право требования). Адрес: г. Красноярск, Советский район, 6 мкрн. жилого района "Солнечный", д. 2, кв. 161. Кадастровый номер отсутствует.</t>
  </si>
  <si>
    <t>Жилой дом площадью 200 кв.м.</t>
  </si>
  <si>
    <t>Адрес: Красноярский край, г. Красноярск, СТ "Березка-2", д. 76, стр. 1. Кадастровый номер 24:50:0100518:326.</t>
  </si>
  <si>
    <t>Земельный участок площадью 639 +/- 9 кв.м. Категория земель: земли населенных пунктов, для ведения садоводства</t>
  </si>
  <si>
    <t>Адрес: Красноярский край, г. Красноярск, СТ "Березка-2", участок 76. Кадастровый номер 24:50:0100518:51.</t>
  </si>
  <si>
    <t>Жилой дом площадью 200 кв.м. и земельный участок площадью 639 +/- 9 кв.м. Адрес: Красноярский край, г. Красноярск, СТ "Березка-2", 76.</t>
  </si>
  <si>
    <t>Нижегородский РФ</t>
  </si>
  <si>
    <t>Жилой дом площадью 487,9 кв.м.</t>
  </si>
  <si>
    <t>Адрес: Владимирская область, г. Муром, ул. Зарубина, д. 27. Кадастровый номер 33:26:010202:220.</t>
  </si>
  <si>
    <t>Земельный участок площадью 1718 +/- 14 кв.м. Категория земель: земли населенных пунктов</t>
  </si>
  <si>
    <t>Адрес: Владимирская область, г. Муром, ул. Зарубина, участок 27. Кадастровый номер 33:26:010202:11.</t>
  </si>
  <si>
    <t>Жилой дом площадью 487,9 кв.м. и земельный участок площадью 1718 +/- 14 кв.м. Адрес: Владимирская область, г. Муром, ул. Зарубина, 27</t>
  </si>
  <si>
    <t>Санкт-Петербургский РФ</t>
  </si>
  <si>
    <t>Квартира площадью 42,85 кв.м. (право требования)</t>
  </si>
  <si>
    <t>Адрес: Ленинградская область, Всеволожский район, деревня Скотное II. Кадастровый номер отсутствует.</t>
  </si>
  <si>
    <t>Квартира площадью 42,85 кв.м. (право требования). Адрес: Ленинградская область, Всеволожский район, деревня Скотное II. Кадастровый номер отсутствует.</t>
  </si>
  <si>
    <t>Тверской РФ</t>
  </si>
  <si>
    <t>Квартира площадью 53,8 кв.м.</t>
  </si>
  <si>
    <t>Адрес: Тверская область, Лихославльский район, пгт Калашниково, ул. Речная, д. 1, кв. 45. Кадастровый номер 69:19:0080111:114.</t>
  </si>
  <si>
    <t>Квартира площадью 53,8 кв.м. Адрес: Тверская область, Лихославльский район, пгт Калашниково, ул. Речная, д. 1, кв. 45. Кадастровый номер 69:19:0080111:114.</t>
  </si>
  <si>
    <t>ЦРМБ</t>
  </si>
  <si>
    <t>Жилой дом площадью 213,9 кв.м.</t>
  </si>
  <si>
    <t>Адрес: Московская область, Одинцовский район, деревня Усово, д. 60. Кадастровый номер 50:20:0010402:182.</t>
  </si>
  <si>
    <t>Земельный участок площадью 287 +/- 6 кв.м. Категория земель: земли населенных пунктов, для ведения индивидуального жилищного строительства</t>
  </si>
  <si>
    <t>Адрес: Московская область, Одинцовский район, деревня Усово, участок 60. Кадастровый номер 50:20:0010508:2055.</t>
  </si>
  <si>
    <t>Жилой дом площадью 213,9 кв.м. и земельный участок площадью 287 +/- 6 кв.м. Адрес: Московская область, Одинцовский район, деревня Усово, 60.</t>
  </si>
  <si>
    <t>Квартира площадью 63,7 кв.м. (право требования).</t>
  </si>
  <si>
    <t>Адрес: Московская область, Солнечногорский район, с/п Соколовское, деревня Лопотово, д. 13, строительный номер 14. Кадастровый номер отсутствует.</t>
  </si>
  <si>
    <t>Квартира площадью 63,7 кв.м. (право требования). Адрес: Московская область, Солнечногорский район, с/п Соколовское, деревня Лопотово, д. 13, строительный номер 14. Кадастровый номер отсутствует.</t>
  </si>
  <si>
    <t>ИТОГО:</t>
  </si>
  <si>
    <t>Информация об активах и фото размещена на сайте Витрина залогового имущества АО "Россельхозбанк"</t>
  </si>
  <si>
    <t>https://vitrina-zalog.rshb.ru</t>
  </si>
  <si>
    <t>Торговая процедура</t>
  </si>
  <si>
    <r>
      <t xml:space="preserve">Информация о реализации активов в зоне ответственности Департамента 
по работе с проблемной задолженностью физических лиц
</t>
    </r>
    <r>
      <rPr>
        <sz val="24"/>
        <color theme="1"/>
        <rFont val="Times New Roman"/>
        <family val="1"/>
        <charset val="204"/>
      </rPr>
      <t>на 17.12.2025</t>
    </r>
  </si>
  <si>
    <t>Первые торги "на понижение"</t>
  </si>
  <si>
    <t>Повторные торги "на понижение"</t>
  </si>
  <si>
    <t>Утвержденные условия реализации</t>
  </si>
  <si>
    <t>Первые и повторные торги в форме аукциона "на понижение"/ 
Прямая продажа (последовательно)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</si>
</sst>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₽_-;\-* #,##0.00\ _₽_-;_-* &quot;-&quot;??\ _₽_-;_-@_-"/>
  </numFmts>
  <fonts count="13" x14ac:knownFonts="1">
    <font>
      <sz val="11"/>
      <color theme="1"/>
      <name val="Calibri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i/>
      <sz val="12"/>
      <color theme="1" tint="0.499984740745262"/>
      <name val="Times New Roman"/>
      <family val="1"/>
      <charset val="204"/>
    </font>
    <font>
      <b/>
      <sz val="2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24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164" fontId="10" fillId="0" borderId="0" applyFont="0" applyFill="0" applyBorder="0" applyProtection="0"/>
    <xf numFmtId="0" fontId="12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wrapText="1"/>
    </xf>
    <xf numFmtId="0" fontId="7" fillId="3" borderId="9" xfId="0" quotePrefix="1" applyFont="1" applyFill="1" applyBorder="1" applyAlignment="1">
      <alignment horizontal="center" vertical="center" wrapText="1"/>
    </xf>
    <xf numFmtId="0" fontId="8" fillId="3" borderId="9" xfId="0" quotePrefix="1" applyFont="1" applyFill="1" applyBorder="1" applyAlignment="1">
      <alignment horizontal="center" vertical="center" wrapText="1"/>
    </xf>
    <xf numFmtId="0" fontId="8" fillId="3" borderId="9" xfId="0" applyFont="1" applyFill="1" applyBorder="1" applyAlignment="1">
      <alignment horizontal="center" vertical="center" wrapText="1"/>
    </xf>
    <xf numFmtId="0" fontId="9" fillId="0" borderId="0" xfId="0" applyFont="1"/>
    <xf numFmtId="0" fontId="2" fillId="2" borderId="9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wrapText="1"/>
    </xf>
    <xf numFmtId="0" fontId="2" fillId="2" borderId="9" xfId="0" applyFont="1" applyFill="1" applyBorder="1" applyAlignment="1">
      <alignment horizontal="center"/>
    </xf>
    <xf numFmtId="4" fontId="7" fillId="2" borderId="9" xfId="0" applyNumberFormat="1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 wrapText="1"/>
    </xf>
    <xf numFmtId="0" fontId="2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left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2" fillId="0" borderId="12" xfId="1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center" vertical="center"/>
    </xf>
    <xf numFmtId="0" fontId="7" fillId="4" borderId="12" xfId="0" applyFont="1" applyFill="1" applyBorder="1" applyAlignment="1">
      <alignment horizontal="left" vertical="center" wrapText="1"/>
    </xf>
    <xf numFmtId="164" fontId="7" fillId="4" borderId="12" xfId="1" applyFont="1" applyFill="1" applyBorder="1" applyAlignment="1">
      <alignment horizontal="center" vertical="center"/>
    </xf>
    <xf numFmtId="0" fontId="7" fillId="4" borderId="13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12" fillId="0" borderId="0" xfId="2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 wrapText="1"/>
    </xf>
    <xf numFmtId="0" fontId="8" fillId="3" borderId="10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8" fillId="3" borderId="16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7" fillId="3" borderId="12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itrina-zalog.rshb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35"/>
  <sheetViews>
    <sheetView tabSelected="1" view="pageBreakPreview" zoomScale="55" zoomScaleSheetLayoutView="55" workbookViewId="0">
      <selection activeCell="H30" sqref="H30"/>
    </sheetView>
  </sheetViews>
  <sheetFormatPr defaultRowHeight="15" x14ac:dyDescent="0.25"/>
  <cols>
    <col min="1" max="1" width="9.140625" style="1"/>
    <col min="2" max="2" width="6.7109375" customWidth="1"/>
    <col min="3" max="3" width="30.7109375" customWidth="1"/>
    <col min="4" max="4" width="62.28515625" customWidth="1"/>
    <col min="5" max="5" width="63.42578125" customWidth="1"/>
    <col min="6" max="6" width="14.5703125" style="2" customWidth="1"/>
    <col min="7" max="7" width="97.42578125" customWidth="1"/>
    <col min="8" max="12" width="19.42578125" customWidth="1"/>
    <col min="13" max="13" width="28.7109375" style="3" customWidth="1"/>
  </cols>
  <sheetData>
    <row r="2" spans="1:13" s="4" customFormat="1" ht="79.5" customHeight="1" x14ac:dyDescent="0.25">
      <c r="A2" s="5"/>
      <c r="C2" s="6"/>
      <c r="D2" s="7"/>
      <c r="E2" s="7"/>
      <c r="F2" s="8"/>
      <c r="G2" s="6"/>
      <c r="H2" s="32" t="s">
        <v>60</v>
      </c>
      <c r="I2" s="32"/>
      <c r="J2" s="31"/>
      <c r="K2" s="31"/>
      <c r="L2" s="33" t="s">
        <v>61</v>
      </c>
      <c r="M2" s="33"/>
    </row>
    <row r="3" spans="1:13" s="4" customFormat="1" ht="15.75" customHeight="1" x14ac:dyDescent="0.25">
      <c r="A3" s="5"/>
      <c r="B3" s="9"/>
      <c r="C3" s="6"/>
      <c r="D3" s="7"/>
      <c r="E3" s="7"/>
      <c r="F3" s="8"/>
      <c r="G3" s="6"/>
      <c r="I3" s="10"/>
      <c r="J3" s="31"/>
      <c r="K3" s="31"/>
      <c r="L3" s="10"/>
      <c r="M3" s="10"/>
    </row>
    <row r="4" spans="1:13" s="4" customFormat="1" ht="84.75" customHeight="1" x14ac:dyDescent="0.25">
      <c r="A4" s="5"/>
      <c r="B4" s="34" t="s">
        <v>63</v>
      </c>
      <c r="C4" s="35"/>
      <c r="D4" s="35"/>
      <c r="E4" s="35"/>
      <c r="F4" s="35"/>
      <c r="G4" s="35"/>
      <c r="H4" s="35"/>
      <c r="I4" s="35"/>
      <c r="J4" s="35"/>
      <c r="K4" s="35"/>
      <c r="L4" s="35"/>
      <c r="M4" s="34"/>
    </row>
    <row r="5" spans="1:13" s="4" customFormat="1" ht="16.5" thickBot="1" x14ac:dyDescent="0.3">
      <c r="A5" s="5"/>
      <c r="C5" s="6"/>
      <c r="D5" s="7"/>
      <c r="E5" s="7"/>
      <c r="F5" s="8"/>
      <c r="G5" s="6"/>
      <c r="M5" s="11"/>
    </row>
    <row r="6" spans="1:13" ht="15.75" customHeight="1" x14ac:dyDescent="0.25">
      <c r="A6" s="36">
        <v>255</v>
      </c>
      <c r="B6" s="37" t="s">
        <v>0</v>
      </c>
      <c r="C6" s="40" t="s">
        <v>1</v>
      </c>
      <c r="D6" s="40" t="s">
        <v>2</v>
      </c>
      <c r="E6" s="40" t="s">
        <v>3</v>
      </c>
      <c r="F6" s="40" t="s">
        <v>4</v>
      </c>
      <c r="G6" s="40" t="s">
        <v>5</v>
      </c>
      <c r="H6" s="43" t="s">
        <v>66</v>
      </c>
      <c r="I6" s="43"/>
      <c r="J6" s="43"/>
      <c r="K6" s="43"/>
      <c r="L6" s="43"/>
      <c r="M6" s="44"/>
    </row>
    <row r="7" spans="1:13" ht="34.5" customHeight="1" x14ac:dyDescent="0.25">
      <c r="A7" s="36"/>
      <c r="B7" s="38"/>
      <c r="C7" s="41"/>
      <c r="D7" s="41"/>
      <c r="E7" s="41"/>
      <c r="F7" s="41"/>
      <c r="G7" s="41"/>
      <c r="H7" s="51" t="s">
        <v>6</v>
      </c>
      <c r="I7" s="45" t="s">
        <v>62</v>
      </c>
      <c r="J7" s="45"/>
      <c r="K7" s="45"/>
      <c r="L7" s="45"/>
      <c r="M7" s="46" t="s">
        <v>7</v>
      </c>
    </row>
    <row r="8" spans="1:13" ht="34.5" customHeight="1" x14ac:dyDescent="0.25">
      <c r="A8" s="36"/>
      <c r="B8" s="48"/>
      <c r="C8" s="49"/>
      <c r="D8" s="49"/>
      <c r="E8" s="49"/>
      <c r="F8" s="49"/>
      <c r="G8" s="49"/>
      <c r="H8" s="52"/>
      <c r="I8" s="45" t="s">
        <v>64</v>
      </c>
      <c r="J8" s="45"/>
      <c r="K8" s="45" t="s">
        <v>65</v>
      </c>
      <c r="L8" s="45"/>
      <c r="M8" s="50"/>
    </row>
    <row r="9" spans="1:13" ht="95.25" customHeight="1" thickBot="1" x14ac:dyDescent="0.3">
      <c r="A9" s="36"/>
      <c r="B9" s="39"/>
      <c r="C9" s="42"/>
      <c r="D9" s="42"/>
      <c r="E9" s="42"/>
      <c r="F9" s="42"/>
      <c r="G9" s="42"/>
      <c r="H9" s="12" t="s">
        <v>8</v>
      </c>
      <c r="I9" s="13" t="s">
        <v>9</v>
      </c>
      <c r="J9" s="14" t="s">
        <v>10</v>
      </c>
      <c r="K9" s="13" t="s">
        <v>9</v>
      </c>
      <c r="L9" s="14" t="s">
        <v>10</v>
      </c>
      <c r="M9" s="47"/>
    </row>
    <row r="10" spans="1:13" ht="31.5" x14ac:dyDescent="0.25">
      <c r="A10" s="1" t="str">
        <f>IF(D10=0,G10,LEFT(CONCATENATE(IF(RIGHT(D10,1)=".",LEFT(D10,LEN(D10)-1),D10),". ",E10),255))</f>
        <v>Жилой дом площадью 286,0 кв.м. Адрес: Республика Дагестан, Хасавюртовский район, с. Ботаюрт. Кадастровый номер 05:05:000009:1176.</v>
      </c>
      <c r="B10" s="21">
        <f>IF(D10="-","-",MAX($B$6:B9)+1)</f>
        <v>1</v>
      </c>
      <c r="C10" s="23" t="s">
        <v>12</v>
      </c>
      <c r="D10" s="23" t="s">
        <v>13</v>
      </c>
      <c r="E10" s="23" t="s">
        <v>14</v>
      </c>
      <c r="F10" s="22" t="str">
        <f>IF(G10="-","-",IF(E10="-",MAX(F$9:$F9)+1,"-"))</f>
        <v>-</v>
      </c>
      <c r="G10" s="23" t="s">
        <v>11</v>
      </c>
      <c r="H10" s="25">
        <v>1300000</v>
      </c>
      <c r="I10" s="25" t="s">
        <v>11</v>
      </c>
      <c r="J10" s="25" t="s">
        <v>11</v>
      </c>
      <c r="K10" s="25" t="s">
        <v>11</v>
      </c>
      <c r="L10" s="25" t="s">
        <v>11</v>
      </c>
      <c r="M10" s="24" t="s">
        <v>11</v>
      </c>
    </row>
    <row r="11" spans="1:13" ht="31.5" x14ac:dyDescent="0.25">
      <c r="A11" s="1" t="str">
        <f>IF(D11=0,G11,LEFT(CONCATENATE(IF(RIGHT(D11,1)=".",LEFT(D11,LEN(D11)-1),D11),". ",E11),255))</f>
        <v>Земельный участок площадью 1750 кв.м. Категория земель: земли населенных пунктов. Адрес: Республика Дагестан, Хасавюртовский район, с. Ботаюрт. Кадастровый номер 05:05:000009:1106.</v>
      </c>
      <c r="B11" s="21">
        <f>IF(D11="-","-",MAX($B$6:B10)+1)</f>
        <v>2</v>
      </c>
      <c r="C11" s="23" t="s">
        <v>12</v>
      </c>
      <c r="D11" s="23" t="s">
        <v>15</v>
      </c>
      <c r="E11" s="23" t="s">
        <v>16</v>
      </c>
      <c r="F11" s="22" t="str">
        <f>IF(G11="-","-",IF(E11="-",MAX(F$9:$F9)+1,"-"))</f>
        <v>-</v>
      </c>
      <c r="G11" s="23" t="s">
        <v>11</v>
      </c>
      <c r="H11" s="25">
        <v>541250</v>
      </c>
      <c r="I11" s="25" t="s">
        <v>11</v>
      </c>
      <c r="J11" s="25" t="s">
        <v>11</v>
      </c>
      <c r="K11" s="25" t="s">
        <v>11</v>
      </c>
      <c r="L11" s="25" t="s">
        <v>11</v>
      </c>
      <c r="M11" s="24" t="s">
        <v>11</v>
      </c>
    </row>
    <row r="12" spans="1:13" ht="31.5" x14ac:dyDescent="0.25">
      <c r="A12" s="1" t="str">
        <f>IF(D12=0,G12,LEFT(CONCATENATE(IF(RIGHT(D12,1)=".",LEFT(D12,LEN(D12)-1),D12),". ",E12),255))</f>
        <v>-. -</v>
      </c>
      <c r="B12" s="26" t="str">
        <f>IF(D12="-","-",MAX($B$6:B11)+1)</f>
        <v>-</v>
      </c>
      <c r="C12" s="28" t="s">
        <v>12</v>
      </c>
      <c r="D12" s="28" t="s">
        <v>11</v>
      </c>
      <c r="E12" s="28" t="s">
        <v>11</v>
      </c>
      <c r="F12" s="27">
        <f>IF(G12="-","-",IF(E12="-",MAX(F$9:$F10)+1,"-"))</f>
        <v>1</v>
      </c>
      <c r="G12" s="28" t="s">
        <v>17</v>
      </c>
      <c r="H12" s="29">
        <v>1841250</v>
      </c>
      <c r="I12" s="29" t="s">
        <v>11</v>
      </c>
      <c r="J12" s="29" t="s">
        <v>11</v>
      </c>
      <c r="K12" s="29" t="s">
        <v>11</v>
      </c>
      <c r="L12" s="29" t="s">
        <v>11</v>
      </c>
      <c r="M12" s="30" t="s">
        <v>6</v>
      </c>
    </row>
    <row r="13" spans="1:13" ht="31.5" x14ac:dyDescent="0.25">
      <c r="A13" s="1" t="str">
        <f>IF(D13=0,G13,LEFT(CONCATENATE(IF(RIGHT(D13,1)=".",LEFT(D13,LEN(D13)-1),D13),". ",E13),255))</f>
        <v>Жилой дом площадью 222,7 кв.м. Адрес: Республика Дагестан, Новолакский район, с. Новомехельта, дом. Кадастровый номер 05:15:000004:895.</v>
      </c>
      <c r="B13" s="21">
        <f>IF(D13="-","-",MAX($B$6:B12)+1)</f>
        <v>3</v>
      </c>
      <c r="C13" s="23" t="s">
        <v>12</v>
      </c>
      <c r="D13" s="23" t="s">
        <v>18</v>
      </c>
      <c r="E13" s="23" t="s">
        <v>19</v>
      </c>
      <c r="F13" s="22" t="str">
        <f>IF(G13="-","-",IF(E13="-",MAX(F$9:$F12)+1,"-"))</f>
        <v>-</v>
      </c>
      <c r="G13" s="23" t="s">
        <v>11</v>
      </c>
      <c r="H13" s="25">
        <v>2124522.6047160472</v>
      </c>
      <c r="I13" s="25" t="s">
        <v>11</v>
      </c>
      <c r="J13" s="25" t="s">
        <v>11</v>
      </c>
      <c r="K13" s="25" t="s">
        <v>11</v>
      </c>
      <c r="L13" s="25" t="s">
        <v>11</v>
      </c>
      <c r="M13" s="24" t="s">
        <v>11</v>
      </c>
    </row>
    <row r="14" spans="1:13" ht="47.25" x14ac:dyDescent="0.25">
      <c r="A14" s="1" t="str">
        <f>IF(D14=0,G14,LEFT(CONCATENATE(IF(RIGHT(D14,1)=".",LEFT(D14,LEN(D14)-1),D14),". ",E14),255))</f>
        <v>Земельный участок площадью 1975 +/- 16 кв.м. Категория земель: земли населенных пунктов, для ведения личного подсобного хозяйства. Адрес: Республика Дагестан, Новолакский район, с. Новомехельта, участок. Кадастровый номер 05:15:000004:661.</v>
      </c>
      <c r="B14" s="21">
        <f>IF(D14="-","-",MAX($B$6:B13)+1)</f>
        <v>4</v>
      </c>
      <c r="C14" s="23" t="s">
        <v>12</v>
      </c>
      <c r="D14" s="23" t="s">
        <v>20</v>
      </c>
      <c r="E14" s="23" t="s">
        <v>21</v>
      </c>
      <c r="F14" s="22" t="str">
        <f>IF(G14="-","-",IF(E14="-",MAX(F$9:$F12)+1,"-"))</f>
        <v>-</v>
      </c>
      <c r="G14" s="23" t="s">
        <v>11</v>
      </c>
      <c r="H14" s="25">
        <v>1025477.3952839531</v>
      </c>
      <c r="I14" s="25" t="s">
        <v>11</v>
      </c>
      <c r="J14" s="25" t="s">
        <v>11</v>
      </c>
      <c r="K14" s="25" t="s">
        <v>11</v>
      </c>
      <c r="L14" s="25" t="s">
        <v>11</v>
      </c>
      <c r="M14" s="24" t="s">
        <v>11</v>
      </c>
    </row>
    <row r="15" spans="1:13" ht="31.5" x14ac:dyDescent="0.25">
      <c r="A15" s="1" t="str">
        <f>IF(D15=0,G15,LEFT(CONCATENATE(IF(RIGHT(D15,1)=".",LEFT(D15,LEN(D15)-1),D15),". ",E15),255))</f>
        <v>-. -</v>
      </c>
      <c r="B15" s="26" t="str">
        <f>IF(D15="-","-",MAX($B$6:B14)+1)</f>
        <v>-</v>
      </c>
      <c r="C15" s="28" t="s">
        <v>12</v>
      </c>
      <c r="D15" s="28" t="s">
        <v>11</v>
      </c>
      <c r="E15" s="28" t="s">
        <v>11</v>
      </c>
      <c r="F15" s="27">
        <f>IF(G15="-","-",IF(E15="-",MAX(F$9:$F13)+1,"-"))</f>
        <v>2</v>
      </c>
      <c r="G15" s="28" t="s">
        <v>22</v>
      </c>
      <c r="H15" s="29">
        <v>3150000</v>
      </c>
      <c r="I15" s="29" t="s">
        <v>11</v>
      </c>
      <c r="J15" s="29" t="s">
        <v>11</v>
      </c>
      <c r="K15" s="29" t="s">
        <v>11</v>
      </c>
      <c r="L15" s="29" t="s">
        <v>11</v>
      </c>
      <c r="M15" s="30" t="s">
        <v>6</v>
      </c>
    </row>
    <row r="16" spans="1:13" ht="47.25" x14ac:dyDescent="0.25">
      <c r="A16" s="1" t="str">
        <f>IF(D16=0,G16,LEFT(CONCATENATE(IF(RIGHT(D16,1)=".",LEFT(D16,LEN(D16)-1),D16),". ",E16),255))</f>
        <v>Земельный участок площадью 100000 +/- 221 кв.м. Категория земель: земли населенных пунктов, ИЖС. Адрес: Нижегородская область, Арзамасский район, земли ОАО "Шатовское", поле № 2, севооборот 6. Кадастровый номер 52:41:1901001:212.</v>
      </c>
      <c r="B16" s="21">
        <f>IF(D16="-","-",MAX($B$6:B15)+1)</f>
        <v>5</v>
      </c>
      <c r="C16" s="23" t="s">
        <v>23</v>
      </c>
      <c r="D16" s="23" t="s">
        <v>24</v>
      </c>
      <c r="E16" s="23" t="s">
        <v>25</v>
      </c>
      <c r="F16" s="22" t="str">
        <f>IF(G16="-","-",IF(E16="-",MAX(F$9:$F14)+1,"-"))</f>
        <v>-</v>
      </c>
      <c r="G16" s="23" t="s">
        <v>11</v>
      </c>
      <c r="H16" s="25">
        <v>2900000</v>
      </c>
      <c r="I16" s="25">
        <v>8700000</v>
      </c>
      <c r="J16" s="25">
        <v>5544000</v>
      </c>
      <c r="K16" s="25">
        <v>5544000</v>
      </c>
      <c r="L16" s="25">
        <v>2900000</v>
      </c>
      <c r="M16" s="24" t="s">
        <v>11</v>
      </c>
    </row>
    <row r="17" spans="1:13" ht="78.75" x14ac:dyDescent="0.25">
      <c r="A17" s="1" t="str">
        <f>IF(D17=0,G17,LEFT(CONCATENATE(IF(RIGHT(D17,1)=".",LEFT(D17,LEN(D17)-1),D17),". ",E17),255))</f>
        <v>-. -</v>
      </c>
      <c r="B17" s="26" t="str">
        <f>IF(D17="-","-",MAX($B$6:B16)+1)</f>
        <v>-</v>
      </c>
      <c r="C17" s="28" t="s">
        <v>23</v>
      </c>
      <c r="D17" s="28" t="s">
        <v>11</v>
      </c>
      <c r="E17" s="28" t="s">
        <v>11</v>
      </c>
      <c r="F17" s="27">
        <f>IF(G17="-","-",IF(E17="-",MAX(F$9:$F15)+1,"-"))</f>
        <v>3</v>
      </c>
      <c r="G17" s="28" t="s">
        <v>26</v>
      </c>
      <c r="H17" s="29">
        <v>2900000</v>
      </c>
      <c r="I17" s="29">
        <v>8700000</v>
      </c>
      <c r="J17" s="29">
        <v>5544000</v>
      </c>
      <c r="K17" s="29">
        <v>5544000</v>
      </c>
      <c r="L17" s="29">
        <v>2900000</v>
      </c>
      <c r="M17" s="30" t="s">
        <v>67</v>
      </c>
    </row>
    <row r="18" spans="1:13" ht="47.25" x14ac:dyDescent="0.25">
      <c r="A18" s="1" t="str">
        <f>IF(D18=0,G18,LEFT(CONCATENATE(IF(RIGHT(D18,1)=".",LEFT(D18,LEN(D18)-1),D18),". ",E18),255))</f>
        <v>Квартира площадью 33,3 кв.м. (право требования). Адрес: г. Красноярск, Советский район, 6 мкрн. жилого района "Солнечный", д. 2, кв. 161. Кадастровый номер отсутствует.</v>
      </c>
      <c r="B18" s="21">
        <f>IF(D18="-","-",MAX($B$6:B17)+1)</f>
        <v>6</v>
      </c>
      <c r="C18" s="23" t="s">
        <v>27</v>
      </c>
      <c r="D18" s="23" t="s">
        <v>28</v>
      </c>
      <c r="E18" s="23" t="s">
        <v>29</v>
      </c>
      <c r="F18" s="22" t="str">
        <f>IF(G18="-","-",IF(E18="-",MAX(F$9:$F17)+1,"-"))</f>
        <v>-</v>
      </c>
      <c r="G18" s="23" t="s">
        <v>11</v>
      </c>
      <c r="H18" s="25">
        <v>1520245</v>
      </c>
      <c r="I18" s="25" t="s">
        <v>11</v>
      </c>
      <c r="J18" s="25" t="s">
        <v>11</v>
      </c>
      <c r="K18" s="25" t="s">
        <v>11</v>
      </c>
      <c r="L18" s="25" t="s">
        <v>11</v>
      </c>
      <c r="M18" s="24" t="s">
        <v>11</v>
      </c>
    </row>
    <row r="19" spans="1:13" ht="47.25" x14ac:dyDescent="0.25">
      <c r="A19" s="1" t="str">
        <f>IF(D19=0,G19,LEFT(CONCATENATE(IF(RIGHT(D19,1)=".",LEFT(D19,LEN(D19)-1),D19),". ",E19),255))</f>
        <v>-. -</v>
      </c>
      <c r="B19" s="26" t="str">
        <f>IF(D19="-","-",MAX($B$6:B18)+1)</f>
        <v>-</v>
      </c>
      <c r="C19" s="28" t="s">
        <v>27</v>
      </c>
      <c r="D19" s="28" t="s">
        <v>11</v>
      </c>
      <c r="E19" s="28" t="s">
        <v>11</v>
      </c>
      <c r="F19" s="27">
        <f>IF(G19="-","-",IF(E19="-",MAX(F$9:$F17)+1,"-"))</f>
        <v>4</v>
      </c>
      <c r="G19" s="28" t="s">
        <v>30</v>
      </c>
      <c r="H19" s="29">
        <v>1520245</v>
      </c>
      <c r="I19" s="29" t="s">
        <v>11</v>
      </c>
      <c r="J19" s="29" t="s">
        <v>11</v>
      </c>
      <c r="K19" s="29" t="s">
        <v>11</v>
      </c>
      <c r="L19" s="29" t="s">
        <v>11</v>
      </c>
      <c r="M19" s="30" t="s">
        <v>6</v>
      </c>
    </row>
    <row r="20" spans="1:13" ht="31.5" x14ac:dyDescent="0.25">
      <c r="A20" s="1" t="str">
        <f>IF(D20=0,G20,LEFT(CONCATENATE(IF(RIGHT(D20,1)=".",LEFT(D20,LEN(D20)-1),D20),". ",E20),255))</f>
        <v>Жилой дом площадью 200 кв.м. Адрес: Красноярский край, г. Красноярск, СТ "Березка-2", д. 76, стр. 1. Кадастровый номер 24:50:0100518:326.</v>
      </c>
      <c r="B20" s="21">
        <f>IF(D20="-","-",MAX($B$6:B19)+1)</f>
        <v>7</v>
      </c>
      <c r="C20" s="23" t="s">
        <v>27</v>
      </c>
      <c r="D20" s="23" t="s">
        <v>31</v>
      </c>
      <c r="E20" s="23" t="s">
        <v>32</v>
      </c>
      <c r="F20" s="22" t="str">
        <f>IF(G20="-","-",IF(E20="-",MAX(F$9:$F18)+1,"-"))</f>
        <v>-</v>
      </c>
      <c r="G20" s="23" t="s">
        <v>11</v>
      </c>
      <c r="H20" s="25">
        <v>11748150.583593622</v>
      </c>
      <c r="I20" s="25" t="s">
        <v>11</v>
      </c>
      <c r="J20" s="25" t="s">
        <v>11</v>
      </c>
      <c r="K20" s="25" t="s">
        <v>11</v>
      </c>
      <c r="L20" s="25" t="s">
        <v>11</v>
      </c>
      <c r="M20" s="24" t="s">
        <v>11</v>
      </c>
    </row>
    <row r="21" spans="1:13" ht="47.25" x14ac:dyDescent="0.25">
      <c r="A21" s="1" t="str">
        <f>IF(D21=0,G21,LEFT(CONCATENATE(IF(RIGHT(D21,1)=".",LEFT(D21,LEN(D21)-1),D21),". ",E21),255))</f>
        <v>Земельный участок площадью 639 +/- 9 кв.м. Категория земель: земли населенных пунктов, для ведения садоводства. Адрес: Красноярский край, г. Красноярск, СТ "Березка-2", участок 76. Кадастровый номер 24:50:0100518:51.</v>
      </c>
      <c r="B21" s="21">
        <f>IF(D21="-","-",MAX($B$6:B20)+1)</f>
        <v>8</v>
      </c>
      <c r="C21" s="23" t="s">
        <v>27</v>
      </c>
      <c r="D21" s="23" t="s">
        <v>33</v>
      </c>
      <c r="E21" s="23" t="s">
        <v>34</v>
      </c>
      <c r="F21" s="22" t="str">
        <f>IF(G21="-","-",IF(E21="-",MAX(F$9:$F19)+1,"-"))</f>
        <v>-</v>
      </c>
      <c r="G21" s="23" t="s">
        <v>11</v>
      </c>
      <c r="H21" s="25">
        <v>4251849.4164063791</v>
      </c>
      <c r="I21" s="25" t="s">
        <v>11</v>
      </c>
      <c r="J21" s="25" t="s">
        <v>11</v>
      </c>
      <c r="K21" s="25" t="s">
        <v>11</v>
      </c>
      <c r="L21" s="25" t="s">
        <v>11</v>
      </c>
      <c r="M21" s="24" t="s">
        <v>11</v>
      </c>
    </row>
    <row r="22" spans="1:13" ht="31.5" x14ac:dyDescent="0.25">
      <c r="A22" s="1" t="str">
        <f>IF(D22=0,G22,LEFT(CONCATENATE(IF(RIGHT(D22,1)=".",LEFT(D22,LEN(D22)-1),D22),". ",E22),255))</f>
        <v>-. -</v>
      </c>
      <c r="B22" s="26" t="str">
        <f>IF(D22="-","-",MAX($B$6:B21)+1)</f>
        <v>-</v>
      </c>
      <c r="C22" s="28" t="s">
        <v>27</v>
      </c>
      <c r="D22" s="28" t="s">
        <v>11</v>
      </c>
      <c r="E22" s="28" t="s">
        <v>11</v>
      </c>
      <c r="F22" s="27">
        <f>IF(G22="-","-",IF(E22="-",MAX(F$9:$F20)+1,"-"))</f>
        <v>5</v>
      </c>
      <c r="G22" s="28" t="s">
        <v>35</v>
      </c>
      <c r="H22" s="29">
        <v>16000000</v>
      </c>
      <c r="I22" s="29" t="s">
        <v>11</v>
      </c>
      <c r="J22" s="29" t="s">
        <v>11</v>
      </c>
      <c r="K22" s="29" t="s">
        <v>11</v>
      </c>
      <c r="L22" s="29" t="s">
        <v>11</v>
      </c>
      <c r="M22" s="30" t="s">
        <v>6</v>
      </c>
    </row>
    <row r="23" spans="1:13" ht="31.5" x14ac:dyDescent="0.25">
      <c r="A23" s="1" t="str">
        <f>IF(D23=0,G23,LEFT(CONCATENATE(IF(RIGHT(D23,1)=".",LEFT(D23,LEN(D23)-1),D23),". ",E23),255))</f>
        <v>Жилой дом площадью 487,9 кв.м. Адрес: Владимирская область, г. Муром, ул. Зарубина, д. 27. Кадастровый номер 33:26:010202:220.</v>
      </c>
      <c r="B23" s="21">
        <f>IF(D23="-","-",MAX($B$6:B22)+1)</f>
        <v>9</v>
      </c>
      <c r="C23" s="23" t="s">
        <v>36</v>
      </c>
      <c r="D23" s="23" t="s">
        <v>37</v>
      </c>
      <c r="E23" s="23" t="s">
        <v>38</v>
      </c>
      <c r="F23" s="22" t="str">
        <f>IF(G23="-","-",IF(E23="-",MAX(F$9:$F22)+1,"-"))</f>
        <v>-</v>
      </c>
      <c r="G23" s="23" t="s">
        <v>11</v>
      </c>
      <c r="H23" s="25">
        <v>8204000</v>
      </c>
      <c r="I23" s="25" t="s">
        <v>11</v>
      </c>
      <c r="J23" s="25" t="s">
        <v>11</v>
      </c>
      <c r="K23" s="25" t="s">
        <v>11</v>
      </c>
      <c r="L23" s="25" t="s">
        <v>11</v>
      </c>
      <c r="M23" s="24" t="s">
        <v>11</v>
      </c>
    </row>
    <row r="24" spans="1:13" ht="31.5" x14ac:dyDescent="0.25">
      <c r="A24" s="1" t="str">
        <f>IF(D24=0,G24,LEFT(CONCATENATE(IF(RIGHT(D24,1)=".",LEFT(D24,LEN(D24)-1),D24),". ",E24),255))</f>
        <v>Земельный участок площадью 1718 +/- 14 кв.м. Категория земель: земли населенных пунктов. Адрес: Владимирская область, г. Муром, ул. Зарубина, участок 27. Кадастровый номер 33:26:010202:11.</v>
      </c>
      <c r="B24" s="21">
        <f>IF(D24="-","-",MAX($B$6:B23)+1)</f>
        <v>10</v>
      </c>
      <c r="C24" s="23" t="s">
        <v>36</v>
      </c>
      <c r="D24" s="23" t="s">
        <v>39</v>
      </c>
      <c r="E24" s="23" t="s">
        <v>40</v>
      </c>
      <c r="F24" s="22" t="str">
        <f>IF(G24="-","-",IF(E24="-",MAX(F$9:$F22)+1,"-"))</f>
        <v>-</v>
      </c>
      <c r="G24" s="23" t="s">
        <v>11</v>
      </c>
      <c r="H24" s="25">
        <v>1311000</v>
      </c>
      <c r="I24" s="25" t="s">
        <v>11</v>
      </c>
      <c r="J24" s="25" t="s">
        <v>11</v>
      </c>
      <c r="K24" s="25" t="s">
        <v>11</v>
      </c>
      <c r="L24" s="25" t="s">
        <v>11</v>
      </c>
      <c r="M24" s="24" t="s">
        <v>11</v>
      </c>
    </row>
    <row r="25" spans="1:13" ht="31.5" x14ac:dyDescent="0.25">
      <c r="A25" s="1" t="str">
        <f>IF(D25=0,G25,LEFT(CONCATENATE(IF(RIGHT(D25,1)=".",LEFT(D25,LEN(D25)-1),D25),". ",E25),255))</f>
        <v>-. -</v>
      </c>
      <c r="B25" s="26" t="str">
        <f>IF(D25="-","-",MAX($B$6:B24)+1)</f>
        <v>-</v>
      </c>
      <c r="C25" s="28" t="s">
        <v>36</v>
      </c>
      <c r="D25" s="28" t="s">
        <v>11</v>
      </c>
      <c r="E25" s="28" t="s">
        <v>11</v>
      </c>
      <c r="F25" s="27">
        <f>IF(G25="-","-",IF(E25="-",MAX(F$9:$F23)+1,"-"))</f>
        <v>6</v>
      </c>
      <c r="G25" s="28" t="s">
        <v>41</v>
      </c>
      <c r="H25" s="29">
        <v>9515000</v>
      </c>
      <c r="I25" s="29" t="s">
        <v>11</v>
      </c>
      <c r="J25" s="29" t="s">
        <v>11</v>
      </c>
      <c r="K25" s="29" t="s">
        <v>11</v>
      </c>
      <c r="L25" s="29" t="s">
        <v>11</v>
      </c>
      <c r="M25" s="30" t="s">
        <v>6</v>
      </c>
    </row>
    <row r="26" spans="1:13" ht="31.5" x14ac:dyDescent="0.25">
      <c r="A26" s="1" t="str">
        <f>IF(D26=0,G26,LEFT(CONCATENATE(IF(RIGHT(D26,1)=".",LEFT(D26,LEN(D26)-1),D26),". ",E26),255))</f>
        <v>Квартира площадью 42,85 кв.м. (право требования). Адрес: Ленинградская область, Всеволожский район, деревня Скотное II. Кадастровый номер отсутствует.</v>
      </c>
      <c r="B26" s="21">
        <f>IF(D26="-","-",MAX($B$6:B25)+1)</f>
        <v>11</v>
      </c>
      <c r="C26" s="23" t="s">
        <v>42</v>
      </c>
      <c r="D26" s="23" t="s">
        <v>43</v>
      </c>
      <c r="E26" s="23" t="s">
        <v>44</v>
      </c>
      <c r="F26" s="22" t="str">
        <f>IF(G26="-","-",IF(E26="-",MAX(F$9:$F24)+1,"-"))</f>
        <v>-</v>
      </c>
      <c r="G26" s="23" t="s">
        <v>11</v>
      </c>
      <c r="H26" s="25">
        <v>3252000</v>
      </c>
      <c r="I26" s="25" t="s">
        <v>11</v>
      </c>
      <c r="J26" s="25" t="s">
        <v>11</v>
      </c>
      <c r="K26" s="25" t="s">
        <v>11</v>
      </c>
      <c r="L26" s="25" t="s">
        <v>11</v>
      </c>
      <c r="M26" s="24" t="s">
        <v>11</v>
      </c>
    </row>
    <row r="27" spans="1:13" ht="31.5" x14ac:dyDescent="0.25">
      <c r="A27" s="1" t="str">
        <f>IF(D27=0,G27,LEFT(CONCATENATE(IF(RIGHT(D27,1)=".",LEFT(D27,LEN(D27)-1),D27),". ",E27),255))</f>
        <v>-. -</v>
      </c>
      <c r="B27" s="26" t="str">
        <f>IF(D27="-","-",MAX($B$6:B26)+1)</f>
        <v>-</v>
      </c>
      <c r="C27" s="28" t="s">
        <v>42</v>
      </c>
      <c r="D27" s="28" t="s">
        <v>11</v>
      </c>
      <c r="E27" s="28" t="s">
        <v>11</v>
      </c>
      <c r="F27" s="27">
        <f>IF(G27="-","-",IF(E27="-",MAX(F$9:$F25)+1,"-"))</f>
        <v>7</v>
      </c>
      <c r="G27" s="28" t="s">
        <v>45</v>
      </c>
      <c r="H27" s="29">
        <v>3252000</v>
      </c>
      <c r="I27" s="29" t="s">
        <v>11</v>
      </c>
      <c r="J27" s="29" t="s">
        <v>11</v>
      </c>
      <c r="K27" s="29" t="s">
        <v>11</v>
      </c>
      <c r="L27" s="29" t="s">
        <v>11</v>
      </c>
      <c r="M27" s="30" t="s">
        <v>6</v>
      </c>
    </row>
    <row r="28" spans="1:13" ht="47.25" x14ac:dyDescent="0.25">
      <c r="A28" s="1" t="str">
        <f>IF(D28=0,G28,LEFT(CONCATENATE(IF(RIGHT(D28,1)=".",LEFT(D28,LEN(D28)-1),D28),". ",E28),255))</f>
        <v>Квартира площадью 53,8 кв.м. Адрес: Тверская область, Лихославльский район, пгт Калашниково, ул. Речная, д. 1, кв. 45. Кадастровый номер 69:19:0080111:114.</v>
      </c>
      <c r="B28" s="21">
        <f>IF(D28="-","-",MAX($B$6:B27)+1)</f>
        <v>12</v>
      </c>
      <c r="C28" s="23" t="s">
        <v>46</v>
      </c>
      <c r="D28" s="23" t="s">
        <v>47</v>
      </c>
      <c r="E28" s="23" t="s">
        <v>48</v>
      </c>
      <c r="F28" s="22" t="str">
        <f>IF(G28="-","-",IF(E28="-",MAX(F$9:$F27)+1,"-"))</f>
        <v>-</v>
      </c>
      <c r="G28" s="23" t="s">
        <v>11</v>
      </c>
      <c r="H28" s="25">
        <v>1056000</v>
      </c>
      <c r="I28" s="25" t="s">
        <v>11</v>
      </c>
      <c r="J28" s="25" t="s">
        <v>11</v>
      </c>
      <c r="K28" s="25" t="s">
        <v>11</v>
      </c>
      <c r="L28" s="25" t="s">
        <v>11</v>
      </c>
      <c r="M28" s="24" t="s">
        <v>11</v>
      </c>
    </row>
    <row r="29" spans="1:13" ht="31.5" x14ac:dyDescent="0.25">
      <c r="A29" s="1" t="str">
        <f>IF(D29=0,G29,LEFT(CONCATENATE(IF(RIGHT(D29,1)=".",LEFT(D29,LEN(D29)-1),D29),". ",E29),255))</f>
        <v>-. -</v>
      </c>
      <c r="B29" s="26" t="str">
        <f>IF(D29="-","-",MAX($B$6:B28)+1)</f>
        <v>-</v>
      </c>
      <c r="C29" s="28" t="s">
        <v>46</v>
      </c>
      <c r="D29" s="28" t="s">
        <v>11</v>
      </c>
      <c r="E29" s="28" t="s">
        <v>11</v>
      </c>
      <c r="F29" s="27">
        <f>IF(G29="-","-",IF(E29="-",MAX(F$9:$F27)+1,"-"))</f>
        <v>8</v>
      </c>
      <c r="G29" s="28" t="s">
        <v>49</v>
      </c>
      <c r="H29" s="29">
        <v>1056000</v>
      </c>
      <c r="I29" s="29" t="s">
        <v>11</v>
      </c>
      <c r="J29" s="29" t="s">
        <v>11</v>
      </c>
      <c r="K29" s="29" t="s">
        <v>11</v>
      </c>
      <c r="L29" s="29" t="s">
        <v>11</v>
      </c>
      <c r="M29" s="30" t="s">
        <v>6</v>
      </c>
    </row>
    <row r="30" spans="1:13" ht="31.5" x14ac:dyDescent="0.25">
      <c r="A30" s="1" t="str">
        <f>IF(D30=0,G30,LEFT(CONCATENATE(IF(RIGHT(D30,1)=".",LEFT(D30,LEN(D30)-1),D30),". ",E30),255))</f>
        <v>Жилой дом площадью 213,9 кв.м. Адрес: Московская область, Одинцовский район, деревня Усово, д. 60. Кадастровый номер 50:20:0010402:182.</v>
      </c>
      <c r="B30" s="21">
        <f>IF(D30="-","-",MAX($B$6:B29)+1)</f>
        <v>13</v>
      </c>
      <c r="C30" s="23" t="s">
        <v>50</v>
      </c>
      <c r="D30" s="23" t="s">
        <v>51</v>
      </c>
      <c r="E30" s="23" t="s">
        <v>52</v>
      </c>
      <c r="F30" s="22" t="str">
        <f>IF(G30="-","-",IF(E30="-",MAX(F$9:$F29)+1,"-"))</f>
        <v>-</v>
      </c>
      <c r="G30" s="23" t="s">
        <v>11</v>
      </c>
      <c r="H30" s="25">
        <v>14473116</v>
      </c>
      <c r="I30" s="25" t="s">
        <v>11</v>
      </c>
      <c r="J30" s="25" t="s">
        <v>11</v>
      </c>
      <c r="K30" s="25" t="s">
        <v>11</v>
      </c>
      <c r="L30" s="25" t="s">
        <v>11</v>
      </c>
      <c r="M30" s="24" t="s">
        <v>11</v>
      </c>
    </row>
    <row r="31" spans="1:13" ht="47.25" x14ac:dyDescent="0.25">
      <c r="A31" s="1" t="str">
        <f>IF(D31=0,G31,LEFT(CONCATENATE(IF(RIGHT(D31,1)=".",LEFT(D31,LEN(D31)-1),D31),". ",E31),255))</f>
        <v>Земельный участок площадью 287 +/- 6 кв.м. Категория земель: земли населенных пунктов, для ведения индивидуального жилищного строительства. Адрес: Московская область, Одинцовский район, деревня Усово, участок 60. Кадастровый номер 50:20:0010508:2055.</v>
      </c>
      <c r="B31" s="21">
        <f>IF(D31="-","-",MAX($B$6:B30)+1)</f>
        <v>14</v>
      </c>
      <c r="C31" s="23" t="s">
        <v>50</v>
      </c>
      <c r="D31" s="23" t="s">
        <v>53</v>
      </c>
      <c r="E31" s="23" t="s">
        <v>54</v>
      </c>
      <c r="F31" s="22" t="str">
        <f>IF(G31="-","-",IF(E31="-",MAX(F$9:$F29)+1,"-"))</f>
        <v>-</v>
      </c>
      <c r="G31" s="23" t="s">
        <v>11</v>
      </c>
      <c r="H31" s="25">
        <v>5456731</v>
      </c>
      <c r="I31" s="25" t="s">
        <v>11</v>
      </c>
      <c r="J31" s="25" t="s">
        <v>11</v>
      </c>
      <c r="K31" s="25" t="s">
        <v>11</v>
      </c>
      <c r="L31" s="25" t="s">
        <v>11</v>
      </c>
      <c r="M31" s="24" t="s">
        <v>11</v>
      </c>
    </row>
    <row r="32" spans="1:13" ht="31.5" x14ac:dyDescent="0.25">
      <c r="A32" s="1" t="str">
        <f>IF(D32=0,G32,LEFT(CONCATENATE(IF(RIGHT(D32,1)=".",LEFT(D32,LEN(D32)-1),D32),". ",E32),255))</f>
        <v>-. -</v>
      </c>
      <c r="B32" s="26" t="str">
        <f>IF(D32="-","-",MAX($B$6:B31)+1)</f>
        <v>-</v>
      </c>
      <c r="C32" s="28" t="s">
        <v>50</v>
      </c>
      <c r="D32" s="28" t="s">
        <v>11</v>
      </c>
      <c r="E32" s="28" t="s">
        <v>11</v>
      </c>
      <c r="F32" s="27">
        <f>IF(G32="-","-",IF(E32="-",MAX(F$9:$F30)+1,"-"))</f>
        <v>9</v>
      </c>
      <c r="G32" s="28" t="s">
        <v>55</v>
      </c>
      <c r="H32" s="29">
        <v>19929847</v>
      </c>
      <c r="I32" s="29" t="s">
        <v>11</v>
      </c>
      <c r="J32" s="29" t="s">
        <v>11</v>
      </c>
      <c r="K32" s="29" t="s">
        <v>11</v>
      </c>
      <c r="L32" s="29" t="s">
        <v>11</v>
      </c>
      <c r="M32" s="30" t="s">
        <v>6</v>
      </c>
    </row>
    <row r="33" spans="1:13" ht="47.25" x14ac:dyDescent="0.25">
      <c r="A33" s="1" t="str">
        <f>IF(D33=0,G33,LEFT(CONCATENATE(IF(RIGHT(D33,1)=".",LEFT(D33,LEN(D33)-1),D33),". ",E33),255))</f>
        <v>Квартира площадью 63,7 кв.м. (право требования). Адрес: Московская область, Солнечногорский район, с/п Соколовское, деревня Лопотово, д. 13, строительный номер 14. Кадастровый номер отсутствует.</v>
      </c>
      <c r="B33" s="21">
        <f>IF(D33="-","-",MAX($B$6:B32)+1)</f>
        <v>15</v>
      </c>
      <c r="C33" s="23" t="s">
        <v>50</v>
      </c>
      <c r="D33" s="23" t="s">
        <v>56</v>
      </c>
      <c r="E33" s="23" t="s">
        <v>57</v>
      </c>
      <c r="F33" s="22" t="str">
        <f>IF(G33="-","-",IF(E33="-",MAX(F$9:$F31)+1,"-"))</f>
        <v>-</v>
      </c>
      <c r="G33" s="23" t="s">
        <v>11</v>
      </c>
      <c r="H33" s="25">
        <v>4679000</v>
      </c>
      <c r="I33" s="25" t="s">
        <v>11</v>
      </c>
      <c r="J33" s="25" t="s">
        <v>11</v>
      </c>
      <c r="K33" s="25" t="s">
        <v>11</v>
      </c>
      <c r="L33" s="25" t="s">
        <v>11</v>
      </c>
      <c r="M33" s="24" t="s">
        <v>11</v>
      </c>
    </row>
    <row r="34" spans="1:13" ht="47.25" x14ac:dyDescent="0.25">
      <c r="A34" s="1" t="str">
        <f>IF(D34=0,G34,LEFT(CONCATENATE(IF(RIGHT(D34,1)=".",LEFT(D34,LEN(D34)-1),D34),". ",E34),255))</f>
        <v>-. -</v>
      </c>
      <c r="B34" s="26" t="str">
        <f>IF(D34="-","-",MAX($B$6:B33)+1)</f>
        <v>-</v>
      </c>
      <c r="C34" s="28" t="s">
        <v>50</v>
      </c>
      <c r="D34" s="28" t="s">
        <v>11</v>
      </c>
      <c r="E34" s="28" t="s">
        <v>11</v>
      </c>
      <c r="F34" s="27">
        <f>IF(G34="-","-",IF(E34="-",MAX(F$9:$F32)+1,"-"))</f>
        <v>10</v>
      </c>
      <c r="G34" s="28" t="s">
        <v>58</v>
      </c>
      <c r="H34" s="29">
        <v>4679000</v>
      </c>
      <c r="I34" s="29" t="s">
        <v>11</v>
      </c>
      <c r="J34" s="29" t="s">
        <v>11</v>
      </c>
      <c r="K34" s="29" t="s">
        <v>11</v>
      </c>
      <c r="L34" s="29" t="s">
        <v>11</v>
      </c>
      <c r="M34" s="30" t="s">
        <v>6</v>
      </c>
    </row>
    <row r="35" spans="1:13" s="15" customFormat="1" ht="16.5" thickBot="1" x14ac:dyDescent="0.3">
      <c r="A35" s="1" t="str">
        <f t="shared" ref="A35" si="0">IF(D35=0,G35,LEFT(CONCATENATE(IF(RIGHT(D35,1)=".",LEFT(D35,LEN(D35)-1),D35),". ",E35),255))</f>
        <v>-. -</v>
      </c>
      <c r="B35" s="16" t="str">
        <f>IF(D35="-","-",MAX($B$6:B34)+1)</f>
        <v>-</v>
      </c>
      <c r="C35" s="17" t="s">
        <v>59</v>
      </c>
      <c r="D35" s="18" t="s">
        <v>11</v>
      </c>
      <c r="E35" s="18" t="s">
        <v>11</v>
      </c>
      <c r="F35" s="18" t="str">
        <f>IF(G35="-","-",IF(E35="-",MAX(F$9:$F34)+1,"-"))</f>
        <v>-</v>
      </c>
      <c r="G35" s="18" t="s">
        <v>11</v>
      </c>
      <c r="H35" s="19">
        <f>SUMIF(G10:G34,"-",H10:H34)</f>
        <v>63843342</v>
      </c>
      <c r="I35" s="19">
        <f>SUMIF(G10:G34,"-",I10:I34)</f>
        <v>8700000</v>
      </c>
      <c r="J35" s="19">
        <v>5544000</v>
      </c>
      <c r="K35" s="19">
        <v>5544000</v>
      </c>
      <c r="L35" s="19">
        <f>SUMIF(G10:G34,"-",L10:L34)</f>
        <v>2900000</v>
      </c>
      <c r="M35" s="20" t="s">
        <v>11</v>
      </c>
    </row>
  </sheetData>
  <autoFilter ref="A9:M35"/>
  <mergeCells count="16">
    <mergeCell ref="H7:H8"/>
    <mergeCell ref="H2:I2"/>
    <mergeCell ref="L2:M2"/>
    <mergeCell ref="B4:M4"/>
    <mergeCell ref="A6:A9"/>
    <mergeCell ref="B6:B9"/>
    <mergeCell ref="C6:C9"/>
    <mergeCell ref="D6:D9"/>
    <mergeCell ref="E6:E9"/>
    <mergeCell ref="F6:F9"/>
    <mergeCell ref="G6:G9"/>
    <mergeCell ref="H6:M6"/>
    <mergeCell ref="I7:L7"/>
    <mergeCell ref="M7:M9"/>
    <mergeCell ref="I8:J8"/>
    <mergeCell ref="K8:L8"/>
  </mergeCells>
  <hyperlinks>
    <hyperlink ref="L2" r:id="rId1"/>
  </hyperlinks>
  <pageMargins left="0.51181102362204722" right="0.51181102362204722" top="0.74803149606299213" bottom="0.74803149606299213" header="0.31496062992125984" footer="0.31496062992125984"/>
  <pageSetup paperSize="8" scale="4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Условия</vt:lpstr>
      <vt:lpstr>Условия!Print_Titles</vt:lpstr>
      <vt:lpstr>Условия!Область_печати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Савельева Анжелика Валерьевна</dc:creator>
  <cp:lastModifiedBy>Бикин Святослав Васильевич</cp:lastModifiedBy>
  <cp:revision>6</cp:revision>
  <dcterms:created xsi:type="dcterms:W3CDTF">2024-08-20T14:09:02Z</dcterms:created>
  <dcterms:modified xsi:type="dcterms:W3CDTF">2025-12-17T06:39:47Z</dcterms:modified>
</cp:coreProperties>
</file>